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35" activeTab="3"/>
  </bookViews>
  <sheets>
    <sheet name="Nota metodologica" sheetId="1" r:id="rId1"/>
    <sheet name="Costituzione" sheetId="2" r:id="rId2"/>
    <sheet name="Destinazione" sheetId="3" r:id="rId3"/>
    <sheet name="Destinazione 2015" sheetId="4" r:id="rId4"/>
  </sheets>
  <definedNames>
    <definedName name="_xlnm.Print_Area" localSheetId="1">'Costituzione'!$A$1:$D$57</definedName>
    <definedName name="_xlnm.Print_Area" localSheetId="2">'Destinazione'!$B$1:$G$26</definedName>
  </definedNames>
  <calcPr fullCalcOnLoad="1"/>
</workbook>
</file>

<file path=xl/sharedStrings.xml><?xml version="1.0" encoding="utf-8"?>
<sst xmlns="http://schemas.openxmlformats.org/spreadsheetml/2006/main" count="107" uniqueCount="81">
  <si>
    <t>DESCRIZIONE</t>
  </si>
  <si>
    <t>INDENNITÀ DI COMPARTO QUOTA CARICO FONDO</t>
  </si>
  <si>
    <t>PROGRESSIONI ORIZZONTALI STORICHE</t>
  </si>
  <si>
    <t>POSIZIONI ORGANIZZATIVE</t>
  </si>
  <si>
    <t>ALTRI ISTITUTI NON COMPRESI FRA I PRECEDENTI</t>
  </si>
  <si>
    <t>RISORSE ANCORA DA CONTRATTARE</t>
  </si>
  <si>
    <t>Risorse stabili</t>
  </si>
  <si>
    <t>PERCENTUALE DI RIDUZIONE DEL LIMITE</t>
  </si>
  <si>
    <t>LIMITE 2010 ADEGUATO ALLA EVENTUALE RIDUZIONE DI PERSONALE</t>
  </si>
  <si>
    <t>RISPARMI EX ART. 2 C. 3 D.LGS 165/2001</t>
  </si>
  <si>
    <t>PERSONALE DELL'ANNO CON METODO DELLA SEMISOMMA</t>
  </si>
  <si>
    <t>Risorse variabili soggette al limite</t>
  </si>
  <si>
    <t>Totale Risorse variabili soggette al limite</t>
  </si>
  <si>
    <t>Risorse variabili NON soggette al limite</t>
  </si>
  <si>
    <t>Totale Risorse variabili NON soggette al limite</t>
  </si>
  <si>
    <t>TOTALE RISORSE VARIABILE</t>
  </si>
  <si>
    <t>TOTALE RISORSE STABILI</t>
  </si>
  <si>
    <r>
      <t xml:space="preserve">di cui: </t>
    </r>
    <r>
      <rPr>
        <i/>
        <sz val="11"/>
        <rFont val="Arial"/>
        <family val="2"/>
      </rPr>
      <t>per applicazione limite 2010</t>
    </r>
  </si>
  <si>
    <r>
      <t xml:space="preserve">di cui: </t>
    </r>
    <r>
      <rPr>
        <i/>
        <sz val="11"/>
        <rFont val="Arial"/>
        <family val="2"/>
      </rPr>
      <t>per riduzione limite a seguito della riduzione di personale</t>
    </r>
  </si>
  <si>
    <t>RIDUZIONE DA APPORTARE AL FONDO AI SENSI DELL'ART. 9 COMMA 2-BIS DEL DL N. 78/2010</t>
  </si>
  <si>
    <t>(1)</t>
  </si>
  <si>
    <t>(2)</t>
  </si>
  <si>
    <t>(3)</t>
  </si>
  <si>
    <t>(4)</t>
  </si>
  <si>
    <t>Tutti gli importi vanno indicati in euro e al netto degli oneri sociali (contributi ed IRAP) a carico del datore di lavoro.</t>
  </si>
  <si>
    <t>I totali vanno adeguati al limite di cui all'art. 9, comma 2-bis applicando le riduzioni fondo di cui alla riga 46.</t>
  </si>
  <si>
    <t>Destinazione risorse contrattazione integrativa</t>
  </si>
  <si>
    <t>TOTALE RISORSE DESTINATE</t>
  </si>
  <si>
    <t>Totale destinazioni contrattate dal CI di riferimento</t>
  </si>
  <si>
    <t>Totale destinazioni non contrattate dal CI di riferimento</t>
  </si>
  <si>
    <t>Totale destinazioni ancora da regolare</t>
  </si>
  <si>
    <t xml:space="preserve">Decurtazione per effetto della riduzione di personale (unità): </t>
  </si>
  <si>
    <t>Verifica copertura complessiva utilizzi</t>
  </si>
  <si>
    <t>Verifica copertura risorse stabili per utilizzi stabili</t>
  </si>
  <si>
    <t>DECURTAZIONI DEL FONDO - PARTE FISSA</t>
  </si>
  <si>
    <t>DECURTAZIONI DEL FONDO - PARTE VARIABILE</t>
  </si>
  <si>
    <t>PROGRESSIONI ORIZZONTALI</t>
  </si>
  <si>
    <t>INDENNITÀ DI RESPONSABILITÀ / PROFESSIONALITÀ</t>
  </si>
  <si>
    <t>INDENNITÀ TURNO, RISCHIO, DISAGIO E ALTRE.</t>
  </si>
  <si>
    <t>PRODUTTIVITÀ / PERFORMANCE COLLETTIVA</t>
  </si>
  <si>
    <t>PRODUTTIVITÀ / PERFORMANCE INDIVIDUALE</t>
  </si>
  <si>
    <r>
      <t xml:space="preserve">UNICO IMPORTO CONSOLIDATO ANNO 2003 - </t>
    </r>
    <r>
      <rPr>
        <i/>
        <sz val="8"/>
        <rFont val="Arial"/>
        <family val="2"/>
      </rPr>
      <t>(ART. 31 C.2 CCNL 2002-05)</t>
    </r>
  </si>
  <si>
    <r>
      <t xml:space="preserve">INCREMENTI CCNL 2004-05 - </t>
    </r>
    <r>
      <rPr>
        <i/>
        <sz val="8"/>
        <rFont val="Arial"/>
        <family val="2"/>
      </rPr>
      <t>(ART. 4. CC. 1,4,5 PARTE FISSA)</t>
    </r>
  </si>
  <si>
    <r>
      <t xml:space="preserve">INCREMENTI CCNL 2006-09 - </t>
    </r>
    <r>
      <rPr>
        <i/>
        <sz val="8"/>
        <rFont val="Arial"/>
        <family val="2"/>
      </rPr>
      <t>(ART. 8. CC. 2,5,6,7 PARTE FISSA)</t>
    </r>
  </si>
  <si>
    <t>ACCANTONAMENTO ART. 32 C. 7 CCNL 2002-05 (ALTE PROFESSIONALITA')</t>
  </si>
  <si>
    <t>Compensi derivanti da cause con spese compensate.</t>
  </si>
  <si>
    <t>Escluse le poste individuate tra le risorse variabili non soggette al limite.</t>
  </si>
  <si>
    <r>
      <t xml:space="preserve">Costituzione Fondo risorse contrattazione integrativa </t>
    </r>
    <r>
      <rPr>
        <b/>
        <i/>
        <vertAlign val="superscript"/>
        <sz val="14"/>
        <rFont val="Arial"/>
        <family val="2"/>
      </rPr>
      <t>(1)</t>
    </r>
  </si>
  <si>
    <t>(5)</t>
  </si>
  <si>
    <t>(6)</t>
  </si>
  <si>
    <r>
      <t xml:space="preserve">INCREMENTI CCNL 2002-05 - </t>
    </r>
    <r>
      <rPr>
        <i/>
        <sz val="8"/>
        <rFont val="Arial"/>
        <family val="2"/>
      </rPr>
      <t>(ART. 32 CC. 1,2,7)</t>
    </r>
  </si>
  <si>
    <r>
      <t xml:space="preserve">ECONOMIE FONDO ANNO PRECEDENTE - </t>
    </r>
    <r>
      <rPr>
        <i/>
        <sz val="8"/>
        <rFont val="Arial"/>
        <family val="2"/>
      </rPr>
      <t>(</t>
    </r>
    <r>
      <rPr>
        <i/>
        <sz val="8"/>
        <color indexed="8"/>
        <rFont val="Arial"/>
        <family val="2"/>
      </rPr>
      <t>ART. 17, C.5, CCNL 1998-2001)</t>
    </r>
  </si>
  <si>
    <r>
      <t xml:space="preserve">COMPENSI PROFESSIONALI LEGALI IN RELAZIONE A SENTENZE FAVOREVOLI - </t>
    </r>
    <r>
      <rPr>
        <i/>
        <sz val="8"/>
        <rFont val="Arial"/>
        <family val="2"/>
      </rPr>
      <t>(ART. 27, CCNL 14/9/2000)</t>
    </r>
    <r>
      <rPr>
        <sz val="9"/>
        <rFont val="Arial"/>
        <family val="2"/>
      </rPr>
      <t xml:space="preserve"> </t>
    </r>
    <r>
      <rPr>
        <i/>
        <vertAlign val="superscript"/>
        <sz val="10.35"/>
        <rFont val="Arial"/>
        <family val="2"/>
      </rPr>
      <t>(5)</t>
    </r>
  </si>
  <si>
    <r>
      <t xml:space="preserve">QUOTE PER LA PROGETTAZIONE - </t>
    </r>
    <r>
      <rPr>
        <i/>
        <sz val="8"/>
        <rFont val="Arial"/>
        <family val="2"/>
      </rPr>
      <t>(ART. 15, C.1 LETT. K), CCNL 1998-2001; ART. 92, CC. 5-6,  D.LGS. 163/2006)</t>
    </r>
  </si>
  <si>
    <r>
      <t xml:space="preserve">ECONOMIE FONDO STRAORDINARIO CONFLUITE - </t>
    </r>
    <r>
      <rPr>
        <i/>
        <sz val="8"/>
        <rFont val="Arial"/>
        <family val="2"/>
      </rPr>
      <t>(ART. 14, C.4, CCNL 1998-2001)</t>
    </r>
  </si>
  <si>
    <t>(7)</t>
  </si>
  <si>
    <r>
      <t xml:space="preserve">TOTALE </t>
    </r>
    <r>
      <rPr>
        <b/>
        <i/>
        <vertAlign val="superscript"/>
        <sz val="11"/>
        <rFont val="Arial"/>
        <family val="2"/>
      </rPr>
      <t>(7)</t>
    </r>
  </si>
  <si>
    <r>
      <t xml:space="preserve">TOTALE  DEPURATO DELLE VOCI NON SOGGETTE AL VINCOLO </t>
    </r>
    <r>
      <rPr>
        <b/>
        <i/>
        <vertAlign val="superscript"/>
        <sz val="11"/>
        <rFont val="Arial"/>
        <family val="2"/>
      </rPr>
      <t>(7)</t>
    </r>
  </si>
  <si>
    <r>
      <t xml:space="preserve">RIA E ASSEGNI AD PERSONAM PERSONALE CESSATO - </t>
    </r>
    <r>
      <rPr>
        <i/>
        <sz val="8"/>
        <rFont val="Arial"/>
        <family val="2"/>
      </rPr>
      <t>(ART. 4, C.2, CCNL 2000-01)</t>
    </r>
  </si>
  <si>
    <r>
      <t xml:space="preserve">INCREMENTO PER RIORGANIZZAZIONI CON AUMENTO DOTAZIONE ORGANICA - </t>
    </r>
    <r>
      <rPr>
        <i/>
        <sz val="8"/>
        <rFont val="Arial"/>
        <family val="2"/>
      </rPr>
      <t>(ART.15, C.5, CCNL 1998-2001 PARTE FISSA)</t>
    </r>
  </si>
  <si>
    <r>
      <t xml:space="preserve">INCREMENTO PER PROCESSI DECENTRAMENTO E TRASFERIMENTO FUNZIONI - </t>
    </r>
    <r>
      <rPr>
        <i/>
        <sz val="8"/>
        <rFont val="Arial"/>
        <family val="2"/>
      </rPr>
      <t>(ART.15, C.1, lett. L), CCNL 1998-2001)</t>
    </r>
  </si>
  <si>
    <r>
      <t xml:space="preserve">RISORSE PIANI RAZIONALIZZAZIONE E RIQUALIFICAZIONE SPESA - </t>
    </r>
    <r>
      <rPr>
        <i/>
        <sz val="8"/>
        <rFont val="Arial"/>
        <family val="2"/>
      </rPr>
      <t>(ART. 15, COMMA 1, lett. K); ART. 16, COMMI 4 E 5, DL 98/2011)</t>
    </r>
  </si>
  <si>
    <r>
      <t xml:space="preserve">COMPENSI PROFESSIONALI LEGALI IN RELAZIONE A SENTENZE FAVOREVOLI - </t>
    </r>
    <r>
      <rPr>
        <i/>
        <sz val="8"/>
        <rFont val="Arial"/>
        <family val="2"/>
      </rPr>
      <t>(ART. 27, CCNL 14.9.2000)</t>
    </r>
    <r>
      <rPr>
        <sz val="9"/>
        <rFont val="Arial"/>
        <family val="2"/>
      </rPr>
      <t xml:space="preserve"> </t>
    </r>
    <r>
      <rPr>
        <i/>
        <vertAlign val="superscript"/>
        <sz val="11"/>
        <rFont val="Arial"/>
        <family val="2"/>
      </rPr>
      <t>(4)</t>
    </r>
  </si>
  <si>
    <r>
      <t xml:space="preserve">MESSI NOTIFICATORI - </t>
    </r>
    <r>
      <rPr>
        <i/>
        <sz val="8"/>
        <rFont val="Arial"/>
        <family val="2"/>
      </rPr>
      <t>(ART. 54, CCNL 14.9.2000)</t>
    </r>
  </si>
  <si>
    <r>
      <t xml:space="preserve">INTEGRAZIONE 1,2% - </t>
    </r>
    <r>
      <rPr>
        <i/>
        <sz val="8"/>
        <rFont val="Arial"/>
        <family val="2"/>
      </rPr>
      <t>(ART. 15, C.2, CCNL 1998-2001)</t>
    </r>
  </si>
  <si>
    <r>
      <t xml:space="preserve">NUOVI SERVIZI E RIORGANIZZAZIONI CON AUMENTO DOTAZIONE ORGANICA - </t>
    </r>
    <r>
      <rPr>
        <i/>
        <sz val="8"/>
        <rFont val="Arial"/>
        <family val="2"/>
      </rPr>
      <t>(ART.15, C.5, CCNL 1998-2001 PARTE VARIABILE)</t>
    </r>
  </si>
  <si>
    <r>
      <t xml:space="preserve">SPONSORIZZAZIONI, ACCORDI COLLABORAZIONE, ECC. - </t>
    </r>
    <r>
      <rPr>
        <i/>
        <sz val="8"/>
        <rFont val="Arial"/>
        <family val="2"/>
      </rPr>
      <t xml:space="preserve">(ART. 43, L. 449/1997; ART. 15, C.1, lett. D), CCNL 1998-2001) </t>
    </r>
    <r>
      <rPr>
        <i/>
        <vertAlign val="superscript"/>
        <sz val="11"/>
        <rFont val="Arial"/>
        <family val="2"/>
      </rPr>
      <t>(2)</t>
    </r>
  </si>
  <si>
    <r>
      <t xml:space="preserve">RECUPERO EVASIONE ICI - </t>
    </r>
    <r>
      <rPr>
        <i/>
        <sz val="8"/>
        <rFont val="Arial"/>
        <family val="2"/>
      </rPr>
      <t>(ART. 4, C.3, CCNL 2000-2001; ART. 3, C. 57, L.662/1996, ART. 59, C.1, lett. P), D.LGS 446/1997)</t>
    </r>
  </si>
  <si>
    <r>
      <t xml:space="preserve">SPECIFICHE DISPOSIZIONI DI LEGGE - </t>
    </r>
    <r>
      <rPr>
        <i/>
        <sz val="8"/>
        <rFont val="Arial"/>
        <family val="2"/>
      </rPr>
      <t>(ART. 15 C. 1 lett. K) CCNL 1998-01)</t>
    </r>
    <r>
      <rPr>
        <sz val="9"/>
        <rFont val="Arial"/>
        <family val="2"/>
      </rPr>
      <t xml:space="preserve"> </t>
    </r>
    <r>
      <rPr>
        <i/>
        <vertAlign val="superscript"/>
        <sz val="11"/>
        <rFont val="Arial"/>
        <family val="2"/>
      </rPr>
      <t>(3)</t>
    </r>
  </si>
  <si>
    <r>
      <t xml:space="preserve">INTEGRAZIONE FONDO CCIAA IN EQUILIBRIO FINANZIARIO - </t>
    </r>
    <r>
      <rPr>
        <i/>
        <sz val="8"/>
        <rFont val="Arial"/>
        <family val="2"/>
      </rPr>
      <t>(ART. 15, C.1, lett. N), CCNL 1998-2001)</t>
    </r>
  </si>
  <si>
    <r>
      <t xml:space="preserve">INCREMENTO PER RIDUZIONE STABILE STRAORDINARIO - </t>
    </r>
    <r>
      <rPr>
        <i/>
        <sz val="8"/>
        <rFont val="Arial"/>
        <family val="2"/>
      </rPr>
      <t>(ART. 14 C.1 CCNL 1998-2001)</t>
    </r>
  </si>
  <si>
    <t>Calcolo delle riduzioni previste dall'art. 9, c.2 bis, DL 78/2010:</t>
  </si>
  <si>
    <t>Compensi derivanti da cause con vittoria di spese a carico della controparte, acquisite in entrata al bilancio dell'ente.</t>
  </si>
  <si>
    <r>
      <t>SPONSORIZZAZIONI, ACCORDI DI COLLABORAZIONI, COMPENSI ISTAT,</t>
    </r>
    <r>
      <rPr>
        <i/>
        <sz val="9"/>
        <rFont val="Arial"/>
        <family val="2"/>
      </rPr>
      <t xml:space="preserve"> ECC.</t>
    </r>
    <r>
      <rPr>
        <sz val="9"/>
        <rFont val="Arial"/>
        <family val="2"/>
      </rPr>
      <t xml:space="preserve"> - </t>
    </r>
    <r>
      <rPr>
        <i/>
        <sz val="8"/>
        <rFont val="Arial"/>
        <family val="2"/>
      </rPr>
      <t>(ART. 43, L. 449/1997; ART. 15, C.1, lett. D), CCNL 1998-2001)</t>
    </r>
    <r>
      <rPr>
        <sz val="9"/>
        <rFont val="Arial"/>
        <family val="2"/>
      </rPr>
      <t xml:space="preserve"> </t>
    </r>
    <r>
      <rPr>
        <i/>
        <vertAlign val="superscript"/>
        <sz val="11"/>
        <rFont val="Arial"/>
        <family val="2"/>
      </rPr>
      <t>(6)</t>
    </r>
  </si>
  <si>
    <r>
      <t xml:space="preserve">RIDETERMINAZIONE PER INCREMENTO STIPENDIO - </t>
    </r>
    <r>
      <rPr>
        <i/>
        <sz val="8"/>
        <rFont val="Arial"/>
        <family val="2"/>
      </rPr>
      <t>(DICHIARAZIONE CONGIUNTA N.14 CCNL 2002-05 - N.1 CCNL 2008-09)</t>
    </r>
  </si>
  <si>
    <r>
      <t>PERSONALE A INIZIO ANNO (al 1 gennaio)</t>
    </r>
    <r>
      <rPr>
        <b/>
        <vertAlign val="superscript"/>
        <sz val="9"/>
        <color indexed="12"/>
        <rFont val="Arial"/>
        <family val="2"/>
      </rPr>
      <t>8</t>
    </r>
  </si>
  <si>
    <r>
      <t>PERSONALE A FINE ANNO (al 31 dicembre)</t>
    </r>
    <r>
      <rPr>
        <b/>
        <vertAlign val="superscript"/>
        <sz val="9"/>
        <color indexed="12"/>
        <rFont val="Arial"/>
        <family val="2"/>
      </rPr>
      <t>8</t>
    </r>
  </si>
  <si>
    <t>(8)</t>
  </si>
  <si>
    <t>Va indicata la consistenza di personale non dirigente, il cui trattamento accessorio è a carico del presente fondo</t>
  </si>
  <si>
    <r>
      <t xml:space="preserve">Sponsorizzazioni, accordi di collaborazione, risorse trasferite dall'ISTAT per il censimento 2011 </t>
    </r>
    <r>
      <rPr>
        <b/>
        <i/>
        <sz val="8"/>
        <rFont val="Arial"/>
        <family val="2"/>
      </rPr>
      <t>ed altre voci rientranti nella disciplina di cui all'art. 43 legge n. 449/1997,</t>
    </r>
    <r>
      <rPr>
        <sz val="8"/>
        <rFont val="Arial"/>
        <family val="2"/>
      </rPr>
      <t xml:space="preserve"> per attività non ordinariamente rese prima dell'entrata in vigore del D.L. n. 78/2010 (Circ. RGS n. 12/2011 pag.5,  n. 16/2012 pag. 129, n. 21/2013 pag.140).</t>
    </r>
  </si>
  <si>
    <t>Sponsorizzazioni, accordi di collaborazione ecc. riferiti ad attività ordinariamente rese prima dell'entrata in vigore del D.L. n. 78/2010.</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</si>
</sst>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
    <numFmt numFmtId="165" formatCode="#,##0_ ;\-#,##0\ "/>
    <numFmt numFmtId="166" formatCode="0_ ;\-0\ "/>
    <numFmt numFmtId="167" formatCode="#,##0.00_ ;\-#,##0.00\ "/>
    <numFmt numFmtId="168" formatCode="_-* #,##0_-;\-* #,##0_-;_-* &quot;-&quot;??_-;_-@_-"/>
    <numFmt numFmtId="169" formatCode="#,##0_ ;[Red]\-#,##0\ "/>
    <numFmt numFmtId="170" formatCode="0.00%_-;\-* #,##0_-;_-* &quot;-&quot;??_-;_-@_-"/>
    <numFmt numFmtId="171" formatCode="_-* #,##0_-;\-#,##0_-;_-* &quot;-&quot;??_-;_-@_-"/>
  </numFmts>
  <fonts count="84">
    <font>
      <sz val="11"/>
      <color theme="1"/>
      <name val="Calibri"/>
      <family val="2"/>
    </font>
    <font>
      <sz val="11"/>
      <color indexed="8"/>
      <name val="Calibri"/>
      <family val="2"/>
    </font>
    <font>
      <b/>
      <sz val="10"/>
      <name val="Arial"/>
      <family val="2"/>
    </font>
    <font>
      <i/>
      <sz val="10"/>
      <name val="Arial"/>
      <family val="2"/>
    </font>
    <font>
      <b/>
      <i/>
      <sz val="10"/>
      <name val="Arial"/>
      <family val="2"/>
    </font>
    <font>
      <b/>
      <sz val="14"/>
      <name val="Arial"/>
      <family val="2"/>
    </font>
    <font>
      <sz val="11"/>
      <color indexed="8"/>
      <name val="Arial"/>
      <family val="2"/>
    </font>
    <font>
      <sz val="10"/>
      <color indexed="8"/>
      <name val="Arial"/>
      <family val="2"/>
    </font>
    <font>
      <sz val="9"/>
      <name val="Arial"/>
      <family val="2"/>
    </font>
    <font>
      <sz val="9"/>
      <color indexed="8"/>
      <name val="Arial"/>
      <family val="2"/>
    </font>
    <font>
      <b/>
      <sz val="11"/>
      <name val="Arial"/>
      <family val="2"/>
    </font>
    <font>
      <b/>
      <i/>
      <sz val="11"/>
      <name val="Arial"/>
      <family val="2"/>
    </font>
    <font>
      <i/>
      <sz val="11"/>
      <name val="Arial"/>
      <family val="2"/>
    </font>
    <font>
      <i/>
      <sz val="8"/>
      <name val="Arial"/>
      <family val="2"/>
    </font>
    <font>
      <i/>
      <vertAlign val="superscript"/>
      <sz val="11"/>
      <name val="Arial"/>
      <family val="2"/>
    </font>
    <font>
      <b/>
      <i/>
      <vertAlign val="superscript"/>
      <sz val="14"/>
      <name val="Arial"/>
      <family val="2"/>
    </font>
    <font>
      <i/>
      <vertAlign val="superscript"/>
      <sz val="10.35"/>
      <name val="Arial"/>
      <family val="2"/>
    </font>
    <font>
      <i/>
      <sz val="8"/>
      <color indexed="8"/>
      <name val="Arial"/>
      <family val="2"/>
    </font>
    <font>
      <b/>
      <i/>
      <vertAlign val="superscript"/>
      <sz val="11"/>
      <name val="Arial"/>
      <family val="2"/>
    </font>
    <font>
      <b/>
      <u val="single"/>
      <sz val="14"/>
      <name val="Arial"/>
      <family val="2"/>
    </font>
    <font>
      <i/>
      <sz val="9"/>
      <name val="Arial"/>
      <family val="2"/>
    </font>
    <font>
      <sz val="8"/>
      <name val="Arial"/>
      <family val="2"/>
    </font>
    <font>
      <b/>
      <i/>
      <sz val="8"/>
      <name val="Arial"/>
      <family val="2"/>
    </font>
    <font>
      <sz val="8"/>
      <color indexed="8"/>
      <name val="Arial"/>
      <family val="2"/>
    </font>
    <font>
      <b/>
      <vertAlign val="superscript"/>
      <sz val="9"/>
      <color indexed="12"/>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12"/>
      <name val="Calibri"/>
      <family val="2"/>
    </font>
    <font>
      <b/>
      <sz val="10"/>
      <name val="Calibri"/>
      <family val="2"/>
    </font>
    <font>
      <sz val="10"/>
      <name val="Calibri"/>
      <family val="2"/>
    </font>
    <font>
      <b/>
      <sz val="9"/>
      <color indexed="10"/>
      <name val="Arial"/>
      <family val="2"/>
    </font>
    <font>
      <b/>
      <sz val="10"/>
      <color indexed="10"/>
      <name val="Arial"/>
      <family val="2"/>
    </font>
    <font>
      <b/>
      <sz val="11"/>
      <color indexed="12"/>
      <name val="Arial"/>
      <family val="2"/>
    </font>
    <font>
      <b/>
      <sz val="9"/>
      <color indexed="12"/>
      <name val="Arial"/>
      <family val="2"/>
    </font>
    <font>
      <i/>
      <vertAlign val="superscript"/>
      <sz val="11"/>
      <color indexed="8"/>
      <name val="Arial"/>
      <family val="2"/>
    </font>
    <font>
      <b/>
      <i/>
      <sz val="11"/>
      <color indexed="12"/>
      <name val="Arial"/>
      <family val="2"/>
    </font>
    <font>
      <b/>
      <i/>
      <sz val="10"/>
      <color indexed="12"/>
      <name val="Arial"/>
      <family val="2"/>
    </font>
    <font>
      <b/>
      <u val="single"/>
      <sz val="14"/>
      <color indexed="8"/>
      <name val="Calibri Light"/>
      <family val="0"/>
    </font>
    <font>
      <b/>
      <sz val="14"/>
      <color indexed="8"/>
      <name val="Calibri Light"/>
      <family val="0"/>
    </font>
    <font>
      <sz val="13"/>
      <color indexed="8"/>
      <name val="Calibri Light"/>
      <family val="0"/>
    </font>
    <font>
      <b/>
      <sz val="13"/>
      <color indexed="10"/>
      <name val="Calibri Light"/>
      <family val="0"/>
    </font>
    <font>
      <vertAlign val="superscript"/>
      <sz val="13"/>
      <color indexed="8"/>
      <name val="Calibri Light"/>
      <family val="0"/>
    </font>
    <font>
      <b/>
      <sz val="13"/>
      <color indexed="8"/>
      <name val="Calibri Light"/>
      <family val="0"/>
    </font>
    <font>
      <i/>
      <sz val="13"/>
      <color indexed="8"/>
      <name val="Calibri Light"/>
      <family val="0"/>
    </font>
    <font>
      <vertAlign val="superscript"/>
      <sz val="10"/>
      <color indexed="8"/>
      <name val="Calibri Light"/>
      <family val="0"/>
    </font>
    <font>
      <sz val="10"/>
      <color indexed="8"/>
      <name val="Calibri Light"/>
      <family val="0"/>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FF"/>
      <name val="Calibri"/>
      <family val="2"/>
    </font>
    <font>
      <b/>
      <sz val="9"/>
      <color theme="5"/>
      <name val="Arial"/>
      <family val="2"/>
    </font>
    <font>
      <b/>
      <sz val="10"/>
      <color theme="5"/>
      <name val="Arial"/>
      <family val="2"/>
    </font>
    <font>
      <b/>
      <sz val="11"/>
      <color rgb="FF0000FF"/>
      <name val="Arial"/>
      <family val="2"/>
    </font>
    <font>
      <b/>
      <sz val="9"/>
      <color rgb="FF0000FF"/>
      <name val="Arial"/>
      <family val="2"/>
    </font>
    <font>
      <i/>
      <vertAlign val="superscript"/>
      <sz val="11"/>
      <color theme="1"/>
      <name val="Arial"/>
      <family val="2"/>
    </font>
    <font>
      <b/>
      <i/>
      <sz val="11"/>
      <color rgb="FF0000FF"/>
      <name val="Arial"/>
      <family val="2"/>
    </font>
    <font>
      <b/>
      <i/>
      <sz val="10"/>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rgb="FFFFFF66"/>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style="thin"/>
      <right/>
      <top style="thin"/>
      <bottom style="thin"/>
    </border>
    <border>
      <left style="thin"/>
      <right style="thin"/>
      <top style="thin"/>
      <bottom/>
    </border>
    <border>
      <left/>
      <right style="thin"/>
      <top style="thin"/>
      <bottom/>
    </border>
    <border>
      <left style="medium"/>
      <right style="medium"/>
      <top style="medium"/>
      <bottom style="medium"/>
    </border>
    <border>
      <left style="medium"/>
      <right style="medium"/>
      <top/>
      <bottom/>
    </border>
    <border>
      <left style="medium"/>
      <right style="thin"/>
      <top style="double"/>
      <bottom style="thin"/>
    </border>
    <border>
      <left style="thin"/>
      <right style="medium"/>
      <top style="double"/>
      <bottom style="thin"/>
    </border>
    <border>
      <left style="thin"/>
      <right style="thin"/>
      <top style="thin"/>
      <bottom style="medium"/>
    </border>
    <border>
      <left style="thin"/>
      <right style="thin"/>
      <top style="medium"/>
      <bottom/>
    </border>
    <border>
      <left style="medium"/>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double"/>
    </border>
    <border>
      <left style="thin"/>
      <right style="medium"/>
      <top style="thin"/>
      <bottom style="double"/>
    </border>
    <border>
      <left/>
      <right/>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1" applyNumberFormat="0" applyAlignment="0" applyProtection="0"/>
    <xf numFmtId="0" fontId="62" fillId="0" borderId="2" applyNumberFormat="0" applyFill="0" applyAlignment="0" applyProtection="0"/>
    <xf numFmtId="0" fontId="63" fillId="21" borderId="3" applyNumberFormat="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4" fillId="28" borderId="1"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0" fontId="65" fillId="29" borderId="0" applyNumberFormat="0" applyBorder="0" applyAlignment="0" applyProtection="0"/>
    <xf numFmtId="0" fontId="0" fillId="30" borderId="4" applyNumberFormat="0" applyFont="0" applyAlignment="0" applyProtection="0"/>
    <xf numFmtId="0" fontId="66" fillId="20" borderId="5" applyNumberFormat="0" applyAlignment="0" applyProtection="0"/>
    <xf numFmtId="9" fontId="1"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72" fillId="0" borderId="8" applyNumberFormat="0" applyFill="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31" borderId="0" applyNumberFormat="0" applyBorder="0" applyAlignment="0" applyProtection="0"/>
    <xf numFmtId="0" fontId="7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3">
    <xf numFmtId="0" fontId="0" fillId="0" borderId="0" xfId="0" applyFont="1" applyAlignment="1">
      <alignment/>
    </xf>
    <xf numFmtId="0" fontId="0" fillId="0" borderId="0" xfId="0" applyAlignment="1">
      <alignment vertical="center"/>
    </xf>
    <xf numFmtId="0" fontId="0" fillId="0" borderId="0" xfId="0" applyAlignment="1" applyProtection="1">
      <alignment vertical="center"/>
      <protection/>
    </xf>
    <xf numFmtId="164" fontId="0" fillId="0" borderId="0" xfId="0" applyNumberFormat="1" applyAlignment="1">
      <alignment vertical="center"/>
    </xf>
    <xf numFmtId="0" fontId="9" fillId="0" borderId="0" xfId="0" applyFont="1" applyAlignment="1" applyProtection="1">
      <alignment vertical="center"/>
      <protection/>
    </xf>
    <xf numFmtId="165" fontId="0" fillId="0" borderId="0" xfId="43" applyNumberFormat="1" applyFont="1" applyBorder="1" applyAlignment="1" applyProtection="1">
      <alignment horizontal="centerContinuous" vertical="center"/>
      <protection/>
    </xf>
    <xf numFmtId="165" fontId="3" fillId="0" borderId="10" xfId="43" applyNumberFormat="1" applyFont="1" applyFill="1" applyBorder="1" applyAlignment="1" applyProtection="1">
      <alignment horizontal="left" vertical="center"/>
      <protection/>
    </xf>
    <xf numFmtId="165" fontId="7" fillId="0" borderId="10" xfId="43" applyNumberFormat="1" applyFont="1" applyBorder="1" applyAlignment="1">
      <alignment vertical="center"/>
    </xf>
    <xf numFmtId="165" fontId="6" fillId="0" borderId="0" xfId="43" applyNumberFormat="1" applyFont="1" applyAlignment="1" applyProtection="1">
      <alignment vertical="center"/>
      <protection/>
    </xf>
    <xf numFmtId="165" fontId="0" fillId="0" borderId="0" xfId="43" applyNumberFormat="1" applyFont="1" applyAlignment="1" applyProtection="1">
      <alignment vertical="center"/>
      <protection/>
    </xf>
    <xf numFmtId="165" fontId="7" fillId="0" borderId="0" xfId="43" applyNumberFormat="1" applyFont="1" applyFill="1" applyBorder="1" applyAlignment="1" applyProtection="1">
      <alignment vertical="center"/>
      <protection/>
    </xf>
    <xf numFmtId="165" fontId="10" fillId="0" borderId="0" xfId="43" applyNumberFormat="1" applyFont="1" applyFill="1" applyBorder="1" applyAlignment="1" applyProtection="1">
      <alignment vertical="center"/>
      <protection/>
    </xf>
    <xf numFmtId="0" fontId="11" fillId="0" borderId="0" xfId="0" applyFont="1" applyFill="1" applyBorder="1" applyAlignment="1" applyProtection="1">
      <alignment horizontal="right" vertical="center"/>
      <protection/>
    </xf>
    <xf numFmtId="0" fontId="11" fillId="0" borderId="10" xfId="0" applyFont="1" applyFill="1" applyBorder="1" applyAlignment="1" applyProtection="1">
      <alignment horizontal="left" vertical="center"/>
      <protection/>
    </xf>
    <xf numFmtId="167" fontId="0" fillId="0" borderId="0" xfId="0" applyNumberFormat="1" applyAlignment="1">
      <alignment vertical="center"/>
    </xf>
    <xf numFmtId="0" fontId="10" fillId="0" borderId="0" xfId="0" applyFont="1" applyFill="1" applyBorder="1" applyAlignment="1" applyProtection="1">
      <alignment horizontal="right" vertical="center"/>
      <protection/>
    </xf>
    <xf numFmtId="0" fontId="10" fillId="10" borderId="11" xfId="0" applyFont="1" applyFill="1" applyBorder="1" applyAlignment="1" applyProtection="1">
      <alignment horizontal="centerContinuous" vertical="center"/>
      <protection/>
    </xf>
    <xf numFmtId="166" fontId="10" fillId="10" borderId="11" xfId="43" applyNumberFormat="1" applyFont="1" applyFill="1" applyBorder="1" applyAlignment="1" applyProtection="1">
      <alignment horizontal="centerContinuous" vertical="center"/>
      <protection/>
    </xf>
    <xf numFmtId="49" fontId="8" fillId="0" borderId="11" xfId="0" applyNumberFormat="1" applyFont="1" applyFill="1" applyBorder="1" applyAlignment="1" applyProtection="1">
      <alignment horizontal="left" vertical="center" indent="1"/>
      <protection/>
    </xf>
    <xf numFmtId="0" fontId="4" fillId="33" borderId="12" xfId="0" applyFont="1" applyFill="1" applyBorder="1" applyAlignment="1" applyProtection="1">
      <alignment horizontal="right" vertical="center" indent="1"/>
      <protection/>
    </xf>
    <xf numFmtId="0" fontId="3" fillId="34" borderId="11" xfId="0" applyFont="1" applyFill="1" applyBorder="1" applyAlignment="1" applyProtection="1">
      <alignment horizontal="right" vertical="center" indent="1"/>
      <protection/>
    </xf>
    <xf numFmtId="0" fontId="3" fillId="34" borderId="13" xfId="0" applyFont="1" applyFill="1" applyBorder="1" applyAlignment="1" applyProtection="1">
      <alignment horizontal="right" vertical="center" indent="1"/>
      <protection/>
    </xf>
    <xf numFmtId="0" fontId="4" fillId="33" borderId="11" xfId="0" applyFont="1" applyFill="1" applyBorder="1" applyAlignment="1" applyProtection="1">
      <alignment horizontal="right" vertical="center" indent="1"/>
      <protection/>
    </xf>
    <xf numFmtId="0" fontId="10" fillId="0" borderId="14" xfId="0" applyFont="1" applyFill="1" applyBorder="1" applyAlignment="1" applyProtection="1">
      <alignment horizontal="right" vertical="center" indent="1"/>
      <protection/>
    </xf>
    <xf numFmtId="0" fontId="10" fillId="0" borderId="0" xfId="0" applyFont="1" applyFill="1" applyBorder="1" applyAlignment="1" applyProtection="1">
      <alignment horizontal="right" vertical="center" wrapText="1" indent="1"/>
      <protection/>
    </xf>
    <xf numFmtId="0" fontId="76" fillId="0" borderId="0" xfId="0" applyFont="1" applyBorder="1" applyAlignment="1">
      <alignment horizontal="right" vertical="center" indent="1"/>
    </xf>
    <xf numFmtId="0" fontId="11" fillId="0" borderId="0" xfId="0" applyFont="1" applyFill="1" applyBorder="1" applyAlignment="1" applyProtection="1">
      <alignment horizontal="right" vertical="center" indent="1"/>
      <protection/>
    </xf>
    <xf numFmtId="168" fontId="7" fillId="0" borderId="11" xfId="43" applyNumberFormat="1" applyFont="1" applyFill="1" applyBorder="1" applyAlignment="1" applyProtection="1">
      <alignment vertical="center"/>
      <protection locked="0"/>
    </xf>
    <xf numFmtId="43" fontId="2" fillId="33" borderId="11" xfId="43" applyFont="1" applyFill="1" applyBorder="1" applyAlignment="1" applyProtection="1">
      <alignment vertical="center"/>
      <protection/>
    </xf>
    <xf numFmtId="168" fontId="2" fillId="34" borderId="13" xfId="43" applyNumberFormat="1" applyFont="1" applyFill="1" applyBorder="1" applyAlignment="1" applyProtection="1">
      <alignment vertical="center"/>
      <protection/>
    </xf>
    <xf numFmtId="168" fontId="2" fillId="33" borderId="13" xfId="43" applyNumberFormat="1" applyFont="1" applyFill="1" applyBorder="1" applyAlignment="1" applyProtection="1">
      <alignment vertical="center"/>
      <protection/>
    </xf>
    <xf numFmtId="168" fontId="10" fillId="0" borderId="11" xfId="43" applyNumberFormat="1" applyFont="1" applyFill="1" applyBorder="1" applyAlignment="1" applyProtection="1">
      <alignment vertical="center"/>
      <protection/>
    </xf>
    <xf numFmtId="168" fontId="10" fillId="33" borderId="15" xfId="43" applyNumberFormat="1" applyFont="1" applyFill="1" applyBorder="1" applyAlignment="1" applyProtection="1">
      <alignment horizontal="right" vertical="center"/>
      <protection/>
    </xf>
    <xf numFmtId="165" fontId="7" fillId="1" borderId="13" xfId="43" applyNumberFormat="1" applyFont="1" applyFill="1" applyBorder="1" applyAlignment="1" applyProtection="1">
      <alignment vertical="center"/>
      <protection locked="0"/>
    </xf>
    <xf numFmtId="169" fontId="42" fillId="0" borderId="0" xfId="43" applyNumberFormat="1" applyFont="1" applyBorder="1" applyAlignment="1" applyProtection="1">
      <alignment horizontal="center" vertical="top" wrapText="1"/>
      <protection/>
    </xf>
    <xf numFmtId="165" fontId="43" fillId="0" borderId="0" xfId="43" applyNumberFormat="1" applyFont="1" applyBorder="1" applyAlignment="1" applyProtection="1">
      <alignment horizontal="center" vertical="top"/>
      <protection/>
    </xf>
    <xf numFmtId="165" fontId="42" fillId="0" borderId="0" xfId="43" applyNumberFormat="1" applyFont="1" applyBorder="1" applyAlignment="1" applyProtection="1">
      <alignment horizontal="center" vertical="top" wrapText="1"/>
      <protection/>
    </xf>
    <xf numFmtId="49" fontId="77" fillId="0" borderId="11" xfId="0" applyNumberFormat="1" applyFont="1" applyFill="1" applyBorder="1" applyAlignment="1" applyProtection="1">
      <alignment horizontal="right" vertical="center" indent="1"/>
      <protection/>
    </xf>
    <xf numFmtId="168" fontId="78" fillId="0" borderId="11" xfId="43" applyNumberFormat="1" applyFont="1" applyFill="1" applyBorder="1" applyAlignment="1" applyProtection="1">
      <alignment vertical="center"/>
      <protection locked="0"/>
    </xf>
    <xf numFmtId="165" fontId="6" fillId="0" borderId="0" xfId="43" applyNumberFormat="1" applyFont="1" applyFill="1" applyAlignment="1" applyProtection="1">
      <alignment vertical="center"/>
      <protection/>
    </xf>
    <xf numFmtId="165" fontId="0" fillId="0" borderId="0" xfId="43" applyNumberFormat="1" applyFont="1" applyFill="1" applyAlignment="1" applyProtection="1">
      <alignment vertical="center"/>
      <protection/>
    </xf>
    <xf numFmtId="0" fontId="79" fillId="0" borderId="16" xfId="0" applyFont="1" applyFill="1" applyBorder="1" applyAlignment="1" applyProtection="1">
      <alignment horizontal="right" vertical="center" indent="1"/>
      <protection/>
    </xf>
    <xf numFmtId="0" fontId="19" fillId="0" borderId="0" xfId="0" applyFont="1" applyFill="1" applyBorder="1" applyAlignment="1" applyProtection="1">
      <alignment horizontal="left" indent="2"/>
      <protection/>
    </xf>
    <xf numFmtId="0" fontId="10" fillId="0" borderId="0" xfId="0" applyFont="1" applyFill="1" applyBorder="1" applyAlignment="1" applyProtection="1">
      <alignment horizontal="left" indent="2"/>
      <protection/>
    </xf>
    <xf numFmtId="0" fontId="80" fillId="0" borderId="0" xfId="0" applyFont="1" applyFill="1" applyBorder="1" applyAlignment="1" applyProtection="1">
      <alignment horizontal="right" vertical="center" indent="2"/>
      <protection/>
    </xf>
    <xf numFmtId="0" fontId="8" fillId="0" borderId="0" xfId="0" applyFont="1" applyFill="1" applyBorder="1" applyAlignment="1" applyProtection="1">
      <alignment horizontal="right" vertical="center" indent="2"/>
      <protection/>
    </xf>
    <xf numFmtId="49" fontId="81" fillId="0" borderId="0" xfId="0" applyNumberFormat="1" applyFont="1" applyAlignment="1">
      <alignment horizontal="right" vertical="center"/>
    </xf>
    <xf numFmtId="0" fontId="0" fillId="0" borderId="0" xfId="0" applyAlignment="1" applyProtection="1">
      <alignment horizontal="right" vertical="center" indent="10"/>
      <protection/>
    </xf>
    <xf numFmtId="0" fontId="82" fillId="0" borderId="0" xfId="0" applyFont="1" applyFill="1" applyBorder="1" applyAlignment="1" applyProtection="1">
      <alignment horizontal="right" vertical="center" indent="2"/>
      <protection/>
    </xf>
    <xf numFmtId="43" fontId="4" fillId="0" borderId="17" xfId="43" applyNumberFormat="1" applyFont="1" applyFill="1" applyBorder="1" applyAlignment="1" applyProtection="1">
      <alignment horizontal="right" vertical="center"/>
      <protection/>
    </xf>
    <xf numFmtId="43" fontId="4" fillId="0" borderId="18" xfId="43" applyNumberFormat="1" applyFont="1" applyFill="1" applyBorder="1" applyAlignment="1" applyProtection="1">
      <alignment horizontal="right" vertical="center"/>
      <protection/>
    </xf>
    <xf numFmtId="170" fontId="2" fillId="35" borderId="19" xfId="48" applyNumberFormat="1" applyFont="1" applyFill="1" applyBorder="1" applyAlignment="1" applyProtection="1">
      <alignment vertical="center"/>
      <protection/>
    </xf>
    <xf numFmtId="168" fontId="10" fillId="35" borderId="15" xfId="43" applyNumberFormat="1" applyFont="1" applyFill="1" applyBorder="1" applyAlignment="1" applyProtection="1">
      <alignment vertical="center"/>
      <protection/>
    </xf>
    <xf numFmtId="168" fontId="12" fillId="0" borderId="20" xfId="43" applyNumberFormat="1" applyFont="1" applyFill="1" applyBorder="1" applyAlignment="1" applyProtection="1">
      <alignment horizontal="right" vertical="center"/>
      <protection/>
    </xf>
    <xf numFmtId="168" fontId="12" fillId="0" borderId="11" xfId="43" applyNumberFormat="1" applyFont="1" applyFill="1" applyBorder="1" applyAlignment="1" applyProtection="1">
      <alignment horizontal="right" vertical="center"/>
      <protection/>
    </xf>
    <xf numFmtId="168" fontId="79" fillId="35" borderId="15" xfId="43" applyNumberFormat="1" applyFont="1" applyFill="1" applyBorder="1" applyAlignment="1" applyProtection="1">
      <alignment vertical="center"/>
      <protection/>
    </xf>
    <xf numFmtId="168" fontId="10" fillId="0" borderId="15" xfId="43" applyNumberFormat="1" applyFont="1" applyFill="1" applyBorder="1" applyAlignment="1" applyProtection="1">
      <alignment horizontal="right" vertical="center"/>
      <protection/>
    </xf>
    <xf numFmtId="165" fontId="7" fillId="1" borderId="21" xfId="43" applyNumberFormat="1" applyFont="1" applyFill="1" applyBorder="1" applyAlignment="1" applyProtection="1">
      <alignment vertical="center"/>
      <protection/>
    </xf>
    <xf numFmtId="168" fontId="83" fillId="35" borderId="22" xfId="43" applyNumberFormat="1" applyFont="1" applyFill="1" applyBorder="1" applyAlignment="1" applyProtection="1">
      <alignment vertical="center"/>
      <protection locked="0"/>
    </xf>
    <xf numFmtId="168" fontId="83" fillId="35" borderId="23" xfId="43" applyNumberFormat="1" applyFont="1" applyFill="1" applyBorder="1" applyAlignment="1" applyProtection="1">
      <alignment vertical="center"/>
      <protection locked="0"/>
    </xf>
    <xf numFmtId="168" fontId="83" fillId="35" borderId="24" xfId="43" applyNumberFormat="1" applyFont="1" applyFill="1" applyBorder="1" applyAlignment="1" applyProtection="1">
      <alignment vertical="center"/>
      <protection locked="0"/>
    </xf>
    <xf numFmtId="168" fontId="83" fillId="35" borderId="25" xfId="43" applyNumberFormat="1" applyFont="1" applyFill="1" applyBorder="1" applyAlignment="1" applyProtection="1">
      <alignment vertical="center"/>
      <protection locked="0"/>
    </xf>
    <xf numFmtId="168" fontId="2" fillId="0" borderId="11" xfId="43" applyNumberFormat="1" applyFont="1" applyFill="1" applyBorder="1" applyAlignment="1" applyProtection="1">
      <alignment vertical="center"/>
      <protection/>
    </xf>
    <xf numFmtId="0" fontId="10" fillId="0" borderId="26" xfId="0" applyFont="1" applyFill="1" applyBorder="1" applyAlignment="1" applyProtection="1">
      <alignment horizontal="right" vertical="center" indent="1"/>
      <protection/>
    </xf>
    <xf numFmtId="171" fontId="10" fillId="35" borderId="15" xfId="43" applyNumberFormat="1" applyFont="1" applyFill="1" applyBorder="1" applyAlignment="1" applyProtection="1">
      <alignment vertical="center"/>
      <protection/>
    </xf>
    <xf numFmtId="0" fontId="21" fillId="0" borderId="0" xfId="0" applyFont="1" applyAlignment="1" applyProtection="1">
      <alignment vertical="center"/>
      <protection/>
    </xf>
    <xf numFmtId="0" fontId="21" fillId="0" borderId="0" xfId="0" applyFont="1" applyFill="1" applyAlignment="1" applyProtection="1">
      <alignment vertical="center"/>
      <protection/>
    </xf>
    <xf numFmtId="0" fontId="23" fillId="0" borderId="0" xfId="0" applyFont="1" applyFill="1" applyAlignment="1">
      <alignment vertical="center"/>
    </xf>
    <xf numFmtId="49" fontId="81" fillId="0" borderId="0" xfId="0" applyNumberFormat="1" applyFont="1" applyAlignment="1">
      <alignment horizontal="right" vertical="top"/>
    </xf>
    <xf numFmtId="0" fontId="11" fillId="0" borderId="0" xfId="0" applyFont="1" applyFill="1" applyBorder="1" applyAlignment="1" applyProtection="1">
      <alignment horizontal="right" vertical="center" indent="1"/>
      <protection/>
    </xf>
    <xf numFmtId="0" fontId="5" fillId="0" borderId="27" xfId="0" applyFont="1" applyFill="1" applyBorder="1" applyAlignment="1" applyProtection="1">
      <alignment horizontal="center" vertical="center" wrapText="1"/>
      <protection/>
    </xf>
    <xf numFmtId="0" fontId="21" fillId="0" borderId="0" xfId="0" applyFont="1" applyFill="1" applyAlignment="1" applyProtection="1">
      <alignment horizontal="left" vertical="center" wrapText="1"/>
      <protection/>
    </xf>
    <xf numFmtId="0" fontId="5" fillId="0" borderId="27" xfId="0" applyFont="1" applyFill="1" applyBorder="1" applyAlignment="1" applyProtection="1">
      <alignment horizontal="left" vertical="center" wrapText="1"/>
      <protection/>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4">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25</xdr:col>
      <xdr:colOff>95250</xdr:colOff>
      <xdr:row>36</xdr:row>
      <xdr:rowOff>161925</xdr:rowOff>
    </xdr:to>
    <xdr:sp>
      <xdr:nvSpPr>
        <xdr:cNvPr id="1" name="CasellaDiTesto 1"/>
        <xdr:cNvSpPr txBox="1">
          <a:spLocks noChangeArrowheads="1"/>
        </xdr:cNvSpPr>
      </xdr:nvSpPr>
      <xdr:spPr>
        <a:xfrm>
          <a:off x="0" y="9525"/>
          <a:ext cx="15478125" cy="7010400"/>
        </a:xfrm>
        <a:prstGeom prst="rect">
          <a:avLst/>
        </a:prstGeom>
        <a:solidFill>
          <a:srgbClr val="FFFFFF"/>
        </a:solidFill>
        <a:ln w="9525" cmpd="sng">
          <a:solidFill>
            <a:srgbClr val="4F81BD"/>
          </a:solidFill>
          <a:headEnd type="none"/>
          <a:tailEnd type="none"/>
        </a:ln>
      </xdr:spPr>
      <xdr:txBody>
        <a:bodyPr vertOverflow="clip" wrap="square"/>
        <a:p>
          <a:pPr algn="l">
            <a:defRPr/>
          </a:pPr>
          <a:r>
            <a:rPr lang="en-US" cap="none" sz="1400" b="1" i="0" u="sng" baseline="0">
              <a:solidFill>
                <a:srgbClr val="000000"/>
              </a:solidFill>
              <a:latin typeface="Calibri Light"/>
              <a:ea typeface="Calibri Light"/>
              <a:cs typeface="Calibri Light"/>
            </a:rPr>
            <a:t>NOTA METODOLOGICA</a:t>
          </a:r>
          <a:r>
            <a:rPr lang="en-US" cap="none" sz="1400" b="1" i="0" u="none" baseline="0">
              <a:solidFill>
                <a:srgbClr val="000000"/>
              </a:solidFill>
              <a:latin typeface="Calibri Light"/>
              <a:ea typeface="Calibri Light"/>
              <a:cs typeface="Calibri Light"/>
            </a:rPr>
            <a:t>
</a:t>
          </a:r>
          <a:r>
            <a:rPr lang="en-US" cap="none" sz="1400" b="1" i="0" u="none" baseline="0">
              <a:solidFill>
                <a:srgbClr val="000000"/>
              </a:solidFill>
              <a:latin typeface="Calibri Light"/>
              <a:ea typeface="Calibri Light"/>
              <a:cs typeface="Calibri Light"/>
            </a:rPr>
            <a:t>Foglio  excel per la gestione delle Risorse decentrate nel comparto Regioni ed Autonomie locali
</a:t>
          </a:r>
          <a:r>
            <a:rPr lang="en-US" cap="none" sz="1300" b="0" i="0" u="none" baseline="0">
              <a:solidFill>
                <a:srgbClr val="000000"/>
              </a:solidFill>
              <a:latin typeface="Calibri Light"/>
              <a:ea typeface="Calibri Light"/>
              <a:cs typeface="Calibri Light"/>
            </a:rPr>
            <a:t>
</a:t>
          </a:r>
          <a:r>
            <a:rPr lang="en-US" cap="none" sz="1300" b="0" i="0" u="none" baseline="0">
              <a:solidFill>
                <a:srgbClr val="000000"/>
              </a:solidFill>
              <a:latin typeface="Calibri Light"/>
              <a:ea typeface="Calibri Light"/>
              <a:cs typeface="Calibri Light"/>
            </a:rPr>
            <a:t>Il foglio excel per la gestione delle risorse decentrate è stato predisposto dall'Agenzia con l'intento di supportare l'attività di </a:t>
          </a:r>
          <a:r>
            <a:rPr lang="en-US" cap="none" sz="1300" b="0" i="0" u="none" baseline="0">
              <a:solidFill>
                <a:srgbClr val="000000"/>
              </a:solidFill>
              <a:latin typeface="Calibri Light"/>
              <a:ea typeface="Calibri Light"/>
              <a:cs typeface="Calibri Light"/>
            </a:rPr>
            <a:t>quantificazione</a:t>
          </a:r>
          <a:r>
            <a:rPr lang="en-US" cap="none" sz="1300" b="0" i="0" u="none" baseline="0">
              <a:solidFill>
                <a:srgbClr val="000000"/>
              </a:solidFill>
              <a:latin typeface="Calibri Light"/>
              <a:ea typeface="Calibri Light"/>
              <a:cs typeface="Calibri Light"/>
            </a:rPr>
            <a:t> e </a:t>
          </a:r>
          <a:r>
            <a:rPr lang="en-US" cap="none" sz="1300" b="0" i="0" u="none" baseline="0">
              <a:solidFill>
                <a:srgbClr val="000000"/>
              </a:solidFill>
              <a:latin typeface="Calibri Light"/>
              <a:ea typeface="Calibri Light"/>
              <a:cs typeface="Calibri Light"/>
            </a:rPr>
            <a:t>destinazione</a:t>
          </a:r>
          <a:r>
            <a:rPr lang="en-US" cap="none" sz="1300" b="1" i="0" u="none" baseline="0">
              <a:solidFill>
                <a:srgbClr val="FF0000"/>
              </a:solidFill>
              <a:latin typeface="Calibri Light"/>
              <a:ea typeface="Calibri Light"/>
              <a:cs typeface="Calibri Light"/>
            </a:rPr>
            <a:t> </a:t>
          </a:r>
          <a:r>
            <a:rPr lang="en-US" cap="none" sz="1300" b="0" i="0" u="none" baseline="0">
              <a:solidFill>
                <a:srgbClr val="000000"/>
              </a:solidFill>
              <a:latin typeface="Calibri Light"/>
              <a:ea typeface="Calibri Light"/>
              <a:cs typeface="Calibri Light"/>
            </a:rPr>
            <a:t>delle</a:t>
          </a:r>
          <a:r>
            <a:rPr lang="en-US" cap="none" sz="1300" b="0" i="0" u="none" baseline="0">
              <a:solidFill>
                <a:srgbClr val="000000"/>
              </a:solidFill>
              <a:latin typeface="Calibri Light"/>
              <a:ea typeface="Calibri Light"/>
              <a:cs typeface="Calibri Light"/>
            </a:rPr>
            <a:t> Risorse decentrate</a:t>
          </a:r>
          <a:r>
            <a:rPr lang="en-US" cap="none" sz="1300" b="0" i="0" u="none" baseline="0">
              <a:solidFill>
                <a:srgbClr val="000000"/>
              </a:solidFill>
              <a:latin typeface="Calibri Light"/>
              <a:ea typeface="Calibri Light"/>
              <a:cs typeface="Calibri Light"/>
            </a:rPr>
            <a:t>. Pur tenendo conto di alcuni orientamenti </a:t>
          </a:r>
          <a:r>
            <a:rPr lang="en-US" cap="none" sz="1300" b="0" i="0" u="none" baseline="0">
              <a:solidFill>
                <a:srgbClr val="000000"/>
              </a:solidFill>
              <a:latin typeface="Calibri Light"/>
              <a:ea typeface="Calibri Light"/>
              <a:cs typeface="Calibri Light"/>
            </a:rPr>
            <a:t>applicativi  </a:t>
          </a:r>
          <a:r>
            <a:rPr lang="en-US" cap="none" sz="1300" b="0" i="0" u="none" baseline="0">
              <a:solidFill>
                <a:srgbClr val="000000"/>
              </a:solidFill>
              <a:latin typeface="Calibri Light"/>
              <a:ea typeface="Calibri Light"/>
              <a:cs typeface="Calibri Light"/>
            </a:rPr>
            <a:t>condivisi con la Ragioneria generale dello Stato, esso,</a:t>
          </a:r>
          <a:r>
            <a:rPr lang="en-US" cap="none" sz="1300" b="1" i="0" u="none" baseline="0">
              <a:solidFill>
                <a:srgbClr val="FF0000"/>
              </a:solidFill>
              <a:latin typeface="Calibri Light"/>
              <a:ea typeface="Calibri Light"/>
              <a:cs typeface="Calibri Light"/>
            </a:rPr>
            <a:t> </a:t>
          </a:r>
          <a:r>
            <a:rPr lang="en-US" cap="none" sz="1300" b="0" i="0" u="none" baseline="0">
              <a:solidFill>
                <a:srgbClr val="000000"/>
              </a:solidFill>
              <a:latin typeface="Calibri Light"/>
              <a:ea typeface="Calibri Light"/>
              <a:cs typeface="Calibri Light"/>
            </a:rPr>
            <a:t>comunque, </a:t>
          </a:r>
          <a:r>
            <a:rPr lang="en-US" cap="none" sz="1300" b="0" i="0" u="none" baseline="0">
              <a:solidFill>
                <a:srgbClr val="000000"/>
              </a:solidFill>
              <a:latin typeface="Calibri Light"/>
              <a:ea typeface="Calibri Light"/>
              <a:cs typeface="Calibri Light"/>
            </a:rPr>
            <a:t>non può essere considerato fonte ufficiale di interpretazione delle norme di legge né tanto meno "strumento" cui gli enti devono obbligatoriamente conformarsi. Pertanto, ciascun ente potrà apportarvi modifiche ed integrazioni in funzione delle proprie esigenze, come pure, far pervenire all'</a:t>
          </a:r>
          <a:r>
            <a:rPr lang="en-US" cap="none" sz="1300" b="0" i="0" u="none" baseline="0">
              <a:solidFill>
                <a:srgbClr val="000000"/>
              </a:solidFill>
              <a:latin typeface="Calibri Light"/>
              <a:ea typeface="Calibri Light"/>
              <a:cs typeface="Calibri Light"/>
            </a:rPr>
            <a:t>Agenzia</a:t>
          </a:r>
          <a:r>
            <a:rPr lang="en-US" cap="none" sz="1300" b="0" i="0" u="none" baseline="0">
              <a:solidFill>
                <a:srgbClr val="000000"/>
              </a:solidFill>
              <a:latin typeface="Calibri Light"/>
              <a:ea typeface="Calibri Light"/>
              <a:cs typeface="Calibri Light"/>
            </a:rPr>
            <a:t>  suggerimenti operativi per il suo miglioramento.
</a:t>
          </a:r>
          <a:r>
            <a:rPr lang="en-US" cap="none" sz="1300" b="0" i="0" u="none" baseline="0">
              <a:solidFill>
                <a:srgbClr val="000000"/>
              </a:solidFill>
              <a:latin typeface="Calibri Light"/>
              <a:ea typeface="Calibri Light"/>
              <a:cs typeface="Calibri Light"/>
            </a:rPr>
            <a:t>Al fine di orientarne l’utilizzo e di fornire comunque il necessario supporto su una tematica - quella della gestione delle risorse decentrate - che ha assunto aspetti di notevole complessità (anche a causa della sovrapposizione tra norme di legge sopravvenute e disciplina contrattuale), si ritiene utile sintetizzare alcuni chiarimenti forniti agli enti che ci hanno rivolto quesiti sull’utilizzo dello strumento</a:t>
          </a:r>
          <a:r>
            <a:rPr lang="en-US" cap="none" sz="1300" b="0" i="0" u="none" baseline="30000">
              <a:solidFill>
                <a:srgbClr val="000000"/>
              </a:solidFill>
              <a:latin typeface="Calibri Light"/>
              <a:ea typeface="Calibri Light"/>
              <a:cs typeface="Calibri Light"/>
            </a:rPr>
            <a:t>1</a:t>
          </a:r>
          <a:r>
            <a:rPr lang="en-US" cap="none" sz="1300" b="0" i="0" u="none" baseline="0">
              <a:solidFill>
                <a:srgbClr val="000000"/>
              </a:solidFill>
              <a:latin typeface="Calibri Light"/>
              <a:ea typeface="Calibri Light"/>
              <a:cs typeface="Calibri Light"/>
            </a:rPr>
            <a:t>.
</a:t>
          </a:r>
          <a:r>
            <a:rPr lang="en-US" cap="none" sz="1300" b="0" i="0" u="none" baseline="0">
              <a:solidFill>
                <a:srgbClr val="000000"/>
              </a:solidFill>
              <a:latin typeface="Calibri Light"/>
              <a:ea typeface="Calibri Light"/>
              <a:cs typeface="Calibri Light"/>
            </a:rPr>
            <a:t>
</a:t>
          </a:r>
          <a:r>
            <a:rPr lang="en-US" cap="none" sz="1300" b="1" i="0" u="none" baseline="0">
              <a:solidFill>
                <a:srgbClr val="000000"/>
              </a:solidFill>
              <a:latin typeface="Calibri Light"/>
              <a:ea typeface="Calibri Light"/>
              <a:cs typeface="Calibri Light"/>
            </a:rPr>
            <a:t>Metodo per quantificare la riduzione delle risorse decentrate, prevista nella seconda parte dell’art. 9, comma 2-bis, del D.L. n. 78/2010: base di calcolo cui applicare la percentuale di riduzione</a:t>
          </a:r>
          <a:r>
            <a:rPr lang="en-US" cap="none" sz="1300" b="0" i="0" u="none" baseline="0">
              <a:solidFill>
                <a:srgbClr val="000000"/>
              </a:solidFill>
              <a:latin typeface="Calibri Light"/>
              <a:ea typeface="Calibri Light"/>
              <a:cs typeface="Calibri Light"/>
            </a:rPr>
            <a:t>
</a:t>
          </a:r>
          <a:r>
            <a:rPr lang="en-US" cap="none" sz="1300" b="0" i="0" u="none" baseline="0">
              <a:solidFill>
                <a:srgbClr val="000000"/>
              </a:solidFill>
              <a:latin typeface="Calibri Light"/>
              <a:ea typeface="Calibri Light"/>
              <a:cs typeface="Calibri Light"/>
            </a:rPr>
            <a:t>Sulla base di un’interpretazione della normativa condivisa con la Ragioneria Generale dello Stato, è stata indicata come praticabile l’opzione di operare la</a:t>
          </a:r>
          <a:r>
            <a:rPr lang="en-US" cap="none" sz="1300" b="0" i="0" u="none" baseline="0">
              <a:solidFill>
                <a:srgbClr val="000000"/>
              </a:solidFill>
              <a:latin typeface="Calibri Light"/>
              <a:ea typeface="Calibri Light"/>
              <a:cs typeface="Calibri Light"/>
            </a:rPr>
            <a:t> riduzione  </a:t>
          </a:r>
          <a:r>
            <a:rPr lang="en-US" cap="none" sz="1300" b="0" i="0" u="none" baseline="0">
              <a:solidFill>
                <a:srgbClr val="000000"/>
              </a:solidFill>
              <a:latin typeface="Calibri Light"/>
              <a:ea typeface="Calibri Light"/>
              <a:cs typeface="Calibri Light"/>
            </a:rPr>
            <a:t>sul limite coincidente con l’importo delle Risorse decentrate certificato nell’anno 2010. Tale </a:t>
          </a:r>
          <a:r>
            <a:rPr lang="en-US" cap="none" sz="1300" b="0" i="0" u="none" baseline="0">
              <a:solidFill>
                <a:srgbClr val="000000"/>
              </a:solidFill>
              <a:latin typeface="Calibri Light"/>
              <a:ea typeface="Calibri Light"/>
              <a:cs typeface="Calibri Light"/>
            </a:rPr>
            <a:t>metodologia</a:t>
          </a:r>
          <a:r>
            <a:rPr lang="en-US" cap="none" sz="1300" b="1" i="0" u="none" baseline="0">
              <a:solidFill>
                <a:srgbClr val="FF0000"/>
              </a:solidFill>
              <a:latin typeface="Calibri Light"/>
              <a:ea typeface="Calibri Light"/>
              <a:cs typeface="Calibri Light"/>
            </a:rPr>
            <a:t> </a:t>
          </a:r>
          <a:r>
            <a:rPr lang="en-US" cap="none" sz="1300" b="0" i="0" u="none" baseline="0">
              <a:solidFill>
                <a:srgbClr val="000000"/>
              </a:solidFill>
              <a:latin typeface="Calibri Light"/>
              <a:ea typeface="Calibri Light"/>
              <a:cs typeface="Calibri Light"/>
            </a:rPr>
            <a:t>garantisce comunque il principio di invarianza della spesa e di riduzione della medesima in caso di contrazione del personale e mantiene un allineamento tra percentuale di riduzione delle consistenze di personale (calcolata di anno in anno sulla base della riduzione registrata rispetto al 2010) e percentuale di riduzione delle risorse (da calcolarsi con riferimento al medesimo anno base 2010).
</a:t>
          </a:r>
          <a:r>
            <a:rPr lang="en-US" cap="none" sz="1300" b="0" i="1" u="none" baseline="0">
              <a:solidFill>
                <a:srgbClr val="000000"/>
              </a:solidFill>
              <a:latin typeface="Calibri Light"/>
              <a:ea typeface="Calibri Light"/>
              <a:cs typeface="Calibri Light"/>
            </a:rPr>
            <a:t>Occorre</a:t>
          </a:r>
          <a:r>
            <a:rPr lang="en-US" cap="none" sz="1300" b="0" i="1" u="none" baseline="0">
              <a:solidFill>
                <a:srgbClr val="000000"/>
              </a:solidFill>
              <a:latin typeface="Calibri Light"/>
              <a:ea typeface="Calibri Light"/>
              <a:cs typeface="Calibri Light"/>
            </a:rPr>
            <a:t>, tuttavia, far presente che tale opzione va valutata con grande cautela e prudenza in presenza di particolari situazioni idonee a determinare applicazioni non coerenti con le finalità perseguite dalla disciplina legislativa. Si richiama, in particolare, </a:t>
          </a:r>
          <a:r>
            <a:rPr lang="en-US" cap="none" sz="1300" b="0" i="1" u="none" baseline="0">
              <a:solidFill>
                <a:srgbClr val="000000"/>
              </a:solidFill>
              <a:latin typeface="Calibri Light"/>
              <a:ea typeface="Calibri Light"/>
              <a:cs typeface="Calibri Light"/>
            </a:rPr>
            <a:t>la situazione di un eccessivo ed anomalo sovradimensionamento dell’importo delle risorse decentrate relative all’anno 2010 - in quanto calcolate in modo non completamente rispettoso delle norme di legge o delle regole contrattuali - evidenziatasi a seguito di autonome e successive valutazioni del singolo ente o di eventuali verifiche ispettive intervenute presso il medesimo.
</a:t>
          </a:r>
          <a:r>
            <a:rPr lang="en-US" cap="none" sz="1300" b="0" i="0" u="none" baseline="0">
              <a:solidFill>
                <a:srgbClr val="000000"/>
              </a:solidFill>
              <a:latin typeface="Calibri Light"/>
              <a:ea typeface="Calibri Light"/>
              <a:cs typeface="Calibri Light"/>
            </a:rPr>
            <a:t>Su tale tematica, si fa altresì rinvio alle precisazioni fornite dalla Ragioneria Generale dello Stato nella recente circolare n. 15 del 30 aprile 2014 per la rilevazione del Conto annuale 2013, con riferimento alle modalità con cui viene effettuato il monitoraggio della contrattazione integrativa (pagg. 136-137).
</a:t>
          </a:r>
          <a:r>
            <a:rPr lang="en-US" cap="none" sz="1300" b="0" i="0" u="none" baseline="0">
              <a:solidFill>
                <a:srgbClr val="000000"/>
              </a:solidFill>
              <a:latin typeface="Calibri Light"/>
              <a:ea typeface="Calibri Light"/>
              <a:cs typeface="Calibri Light"/>
            </a:rPr>
            <a:t>
</a:t>
          </a:r>
          <a:r>
            <a:rPr lang="en-US" cap="none" sz="1300" b="0" i="0" u="none" baseline="0">
              <a:solidFill>
                <a:srgbClr val="000000"/>
              </a:solidFill>
              <a:latin typeface="Calibri Light"/>
              <a:ea typeface="Calibri Light"/>
              <a:cs typeface="Calibri Light"/>
            </a:rPr>
            <a:t> 
</a:t>
          </a:r>
          <a:r>
            <a:rPr lang="en-US" cap="none" sz="1300" b="1" i="0" u="none" baseline="0">
              <a:solidFill>
                <a:srgbClr val="000000"/>
              </a:solidFill>
              <a:latin typeface="Calibri Light"/>
              <a:ea typeface="Calibri Light"/>
              <a:cs typeface="Calibri Light"/>
            </a:rPr>
            <a:t>Metodo per quantificare la riduzione delle risorse decentrate, prevista nella seconda parte dell’art. 9, comma 2-bis, del D.L. n. 78/2010: come calcolare le consistenze di personale dell’anno da porre a raffronto, ai fini della riduzione, con le consistenze dell’anno 2010</a:t>
          </a:r>
          <a:r>
            <a:rPr lang="en-US" cap="none" sz="1300" b="0" i="0" u="none" baseline="0">
              <a:solidFill>
                <a:srgbClr val="000000"/>
              </a:solidFill>
              <a:latin typeface="Calibri Light"/>
              <a:ea typeface="Calibri Light"/>
              <a:cs typeface="Calibri Light"/>
            </a:rPr>
            <a:t>
</a:t>
          </a:r>
          <a:r>
            <a:rPr lang="en-US" cap="none" sz="1300" b="0" i="0" u="none" baseline="0">
              <a:solidFill>
                <a:srgbClr val="000000"/>
              </a:solidFill>
              <a:latin typeface="Calibri Light"/>
              <a:ea typeface="Calibri Light"/>
              <a:cs typeface="Calibri Light"/>
            </a:rPr>
            <a:t>Al riguardo si ribadisce che, pur potendosi ipotizzare in astratto diversi metodi di calcolo della consistenza di personale relativa a ciascun anno (ad esempio, uno per tutti, il metodo della media delle consistenze di personale riscontrate in ciascun mese), la Ragioneria </a:t>
          </a:r>
          <a:r>
            <a:rPr lang="en-US" cap="none" sz="1300" b="0" i="0" u="none" baseline="0">
              <a:solidFill>
                <a:srgbClr val="000000"/>
              </a:solidFill>
              <a:latin typeface="Calibri Light"/>
              <a:ea typeface="Calibri Light"/>
              <a:cs typeface="Calibri Light"/>
            </a:rPr>
            <a:t>G</a:t>
          </a:r>
          <a:r>
            <a:rPr lang="en-US" cap="none" sz="1300" b="0" i="0" u="none" baseline="0">
              <a:solidFill>
                <a:srgbClr val="000000"/>
              </a:solidFill>
              <a:latin typeface="Calibri Light"/>
              <a:ea typeface="Calibri Light"/>
              <a:cs typeface="Calibri Light"/>
            </a:rPr>
            <a:t>enerale dello Stato, soggetto istituzionalmente competente a rilasciare interpretazioni sulla disposizione di legge di cui si tratta, </a:t>
          </a:r>
          <a:r>
            <a:rPr lang="en-US" cap="none" sz="1300" b="0" i="0" u="none" baseline="0">
              <a:solidFill>
                <a:srgbClr val="000000"/>
              </a:solidFill>
              <a:latin typeface="Calibri Light"/>
              <a:ea typeface="Calibri Light"/>
              <a:cs typeface="Calibri Light"/>
            </a:rPr>
            <a:t>ha</a:t>
          </a:r>
          <a:r>
            <a:rPr lang="en-US" cap="none" sz="1300" b="1" i="0" u="none" baseline="0">
              <a:solidFill>
                <a:srgbClr val="FF0000"/>
              </a:solidFill>
              <a:latin typeface="Calibri Light"/>
              <a:ea typeface="Calibri Light"/>
              <a:cs typeface="Calibri Light"/>
            </a:rPr>
            <a:t> </a:t>
          </a:r>
          <a:r>
            <a:rPr lang="en-US" cap="none" sz="1300" b="0" i="0" u="none" baseline="0">
              <a:solidFill>
                <a:srgbClr val="000000"/>
              </a:solidFill>
              <a:latin typeface="Calibri Light"/>
              <a:ea typeface="Calibri Light"/>
              <a:cs typeface="Calibri Light"/>
            </a:rPr>
            <a:t>già</a:t>
          </a:r>
          <a:r>
            <a:rPr lang="en-US" cap="none" sz="1300" b="0" i="0" u="none" baseline="0">
              <a:solidFill>
                <a:srgbClr val="000000"/>
              </a:solidFill>
              <a:latin typeface="Calibri Light"/>
              <a:ea typeface="Calibri Light"/>
              <a:cs typeface="Calibri Light"/>
            </a:rPr>
            <a:t>  fornito le proprie indicazioni, individuando</a:t>
          </a:r>
          <a:r>
            <a:rPr lang="en-US" cap="none" sz="1300" b="0" i="0" u="none" baseline="0">
              <a:solidFill>
                <a:srgbClr val="000000"/>
              </a:solidFill>
              <a:latin typeface="Calibri Light"/>
              <a:ea typeface="Calibri Light"/>
              <a:cs typeface="Calibri Light"/>
            </a:rPr>
            <a:t>,</a:t>
          </a:r>
          <a:r>
            <a:rPr lang="en-US" cap="none" sz="1300" b="0" i="0" u="none" baseline="0">
              <a:solidFill>
                <a:srgbClr val="000000"/>
              </a:solidFill>
              <a:latin typeface="Calibri Light"/>
              <a:ea typeface="Calibri Light"/>
              <a:cs typeface="Calibri Light"/>
            </a:rPr>
            <a:t> nella Circolare n. 12 del 15 aprile 2011</a:t>
          </a:r>
          <a:r>
            <a:rPr lang="en-US" cap="none" sz="1300" b="0" i="0" u="none" baseline="0">
              <a:solidFill>
                <a:srgbClr val="000000"/>
              </a:solidFill>
              <a:latin typeface="Calibri Light"/>
              <a:ea typeface="Calibri Light"/>
              <a:cs typeface="Calibri Light"/>
            </a:rPr>
            <a:t>,</a:t>
          </a:r>
          <a:r>
            <a:rPr lang="en-US" cap="none" sz="1300" b="0" i="0" u="none" baseline="0">
              <a:solidFill>
                <a:srgbClr val="000000"/>
              </a:solidFill>
              <a:latin typeface="Calibri Light"/>
              <a:ea typeface="Calibri Light"/>
              <a:cs typeface="Calibri Light"/>
            </a:rPr>
            <a:t> il metodo della semisomma quale il più idoneo a quantificare la percentuale di variazione della consistenza di personale: “... </a:t>
          </a:r>
          <a:r>
            <a:rPr lang="en-US" cap="none" sz="1300" b="0" i="1" u="none" baseline="0">
              <a:solidFill>
                <a:srgbClr val="000000"/>
              </a:solidFill>
              <a:latin typeface="Calibri Light"/>
              <a:ea typeface="Calibri Light"/>
              <a:cs typeface="Calibri Light"/>
            </a:rPr>
            <a:t>confronto tra il valore medio dei presenti nell'anno di riferimento rispetto al valore medio relativo all'anno 2010, intendendosi per valore medio la semisomma (media aritmetica) dei presenti, rispettivamente, al 1° gennaio e al 31 dicembre di ciascun anno</a:t>
          </a:r>
          <a:r>
            <a:rPr lang="en-US" cap="none" sz="1300" b="0" i="0" u="none" baseline="0">
              <a:solidFill>
                <a:srgbClr val="000000"/>
              </a:solidFill>
              <a:latin typeface="Calibri Light"/>
              <a:ea typeface="Calibri Light"/>
              <a:cs typeface="Calibri Light"/>
            </a:rPr>
            <a:t>”.
</a:t>
          </a:r>
          <a:r>
            <a:rPr lang="en-US" cap="none" sz="1300" b="0" i="0" u="none" baseline="0">
              <a:solidFill>
                <a:srgbClr val="000000"/>
              </a:solidFill>
              <a:latin typeface="Calibri Light"/>
              <a:ea typeface="Calibri Light"/>
              <a:cs typeface="Calibri Light"/>
            </a:rPr>
            <a:t>Un’ulteriore problematica sul medesimo tema concerne inoltre le difficoltà, da taluni </a:t>
          </a:r>
          <a:r>
            <a:rPr lang="en-US" cap="none" sz="1300" b="0" i="0" u="none" baseline="0">
              <a:solidFill>
                <a:srgbClr val="000000"/>
              </a:solidFill>
              <a:latin typeface="Calibri Light"/>
              <a:ea typeface="Calibri Light"/>
              <a:cs typeface="Calibri Light"/>
            </a:rPr>
            <a:t>enti</a:t>
          </a:r>
          <a:r>
            <a:rPr lang="en-US" cap="none" sz="1300" b="0" i="0" u="none" baseline="0">
              <a:solidFill>
                <a:srgbClr val="000000"/>
              </a:solidFill>
              <a:latin typeface="Calibri Light"/>
              <a:ea typeface="Calibri Light"/>
              <a:cs typeface="Calibri Light"/>
            </a:rPr>
            <a:t>  sollevate, di calcolare la consistenza di personale in corso d'anno, tenuto conto che le Risorse decentrate sono quantificate a inizio anno, mentre il dato al 31/12 sulla consistenza di personale (uno dei due termini della semisomma) non è ancora noto.
</a:t>
          </a:r>
          <a:r>
            <a:rPr lang="en-US" cap="none" sz="1300" b="0" i="0" u="none" baseline="0">
              <a:solidFill>
                <a:srgbClr val="000000"/>
              </a:solidFill>
              <a:latin typeface="Calibri Light"/>
              <a:ea typeface="Calibri Light"/>
              <a:cs typeface="Calibri Light"/>
            </a:rPr>
            <a:t>Al riguardo, si osserva che è pur vero che, in corso d’anno, non si ha la certezza del dato della consistenza di personale al 31/12, ma si dispone comunque di strumenti previsionali (piano fabbisogni di personale) che dovrebbero consentirne una ragionevole previsione. Inoltre, qualora la previsione si discosti da quanto effettivamente si verifica a consuntivo, è sempre possibile effettuare conguagli e compensazioni con il fondo dell'anno successivo.
</a:t>
          </a:r>
          <a:r>
            <a:rPr lang="en-US" cap="none" sz="1300" b="0" i="0" u="none" baseline="0">
              <a:solidFill>
                <a:srgbClr val="000000"/>
              </a:solidFill>
              <a:latin typeface="Calibri Light"/>
              <a:ea typeface="Calibri Light"/>
              <a:cs typeface="Calibri Light"/>
            </a:rPr>
            <a:t>
</a:t>
          </a:r>
          <a:r>
            <a:rPr lang="en-US" cap="none" sz="1000" b="0" i="0" u="none" baseline="30000">
              <a:solidFill>
                <a:srgbClr val="000000"/>
              </a:solidFill>
              <a:latin typeface="Calibri Light"/>
              <a:ea typeface="Calibri Light"/>
              <a:cs typeface="Calibri Light"/>
            </a:rPr>
            <a:t>1</a:t>
          </a:r>
          <a:r>
            <a:rPr lang="en-US" cap="none" sz="1000" b="0" i="0" u="none" baseline="0">
              <a:solidFill>
                <a:srgbClr val="000000"/>
              </a:solidFill>
              <a:latin typeface="Calibri Light"/>
              <a:ea typeface="Calibri Light"/>
              <a:cs typeface="Calibri Light"/>
            </a:rPr>
            <a:t>I chiarimenti concernenti l'interpretazione delle norme di legge sono stati condivisi con Rgs con le note prot. nn. 5401/2013 e 7542/2014, i cui contenuti sono sintetizzati nella presente nota.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A1"/>
  <sheetViews>
    <sheetView zoomScalePageLayoutView="0" workbookViewId="0" topLeftCell="A16">
      <selection activeCell="Y24" sqref="Y24"/>
    </sheetView>
  </sheetViews>
  <sheetFormatPr defaultColWidth="9.140625" defaultRowHeight="15"/>
  <cols>
    <col min="1" max="1" width="11.28125" style="0" customWidth="1"/>
  </cols>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J58"/>
  <sheetViews>
    <sheetView showGridLines="0" zoomScalePageLayoutView="0" workbookViewId="0" topLeftCell="B1">
      <pane ySplit="2" topLeftCell="A3" activePane="bottomLeft" state="frozen"/>
      <selection pane="topLeft" activeCell="A1" sqref="A1"/>
      <selection pane="bottomLeft" activeCell="D42" sqref="D42"/>
    </sheetView>
  </sheetViews>
  <sheetFormatPr defaultColWidth="9.140625" defaultRowHeight="15"/>
  <cols>
    <col min="1" max="1" width="3.7109375" style="1" customWidth="1"/>
    <col min="2" max="2" width="109.140625" style="2" customWidth="1"/>
    <col min="3" max="4" width="15.8515625" style="9" customWidth="1"/>
    <col min="5" max="5" width="9.140625" style="1" customWidth="1"/>
    <col min="6" max="6" width="12.00390625" style="1" bestFit="1" customWidth="1"/>
    <col min="7" max="16384" width="9.140625" style="1" customWidth="1"/>
  </cols>
  <sheetData>
    <row r="1" spans="2:4" ht="44.25" customHeight="1">
      <c r="B1" s="70" t="s">
        <v>47</v>
      </c>
      <c r="C1" s="70"/>
      <c r="D1" s="70"/>
    </row>
    <row r="2" spans="2:4" ht="33.75" customHeight="1">
      <c r="B2" s="16" t="s">
        <v>0</v>
      </c>
      <c r="C2" s="17">
        <v>2010</v>
      </c>
      <c r="D2" s="17">
        <v>2014</v>
      </c>
    </row>
    <row r="3" spans="2:4" ht="23.25" customHeight="1">
      <c r="B3" s="13" t="s">
        <v>6</v>
      </c>
      <c r="C3" s="6"/>
      <c r="D3" s="7"/>
    </row>
    <row r="4" spans="2:4" ht="22.5" customHeight="1">
      <c r="B4" s="18" t="s">
        <v>41</v>
      </c>
      <c r="C4" s="27">
        <v>13500</v>
      </c>
      <c r="D4" s="27">
        <v>10658</v>
      </c>
    </row>
    <row r="5" spans="2:10" ht="22.5" customHeight="1">
      <c r="B5" s="18" t="s">
        <v>50</v>
      </c>
      <c r="C5" s="27">
        <v>0</v>
      </c>
      <c r="D5" s="27">
        <v>0</v>
      </c>
      <c r="G5" s="3"/>
      <c r="H5" s="3"/>
      <c r="I5" s="3"/>
      <c r="J5" s="3"/>
    </row>
    <row r="6" spans="2:9" ht="22.5" customHeight="1">
      <c r="B6" s="18" t="s">
        <v>42</v>
      </c>
      <c r="C6" s="27">
        <v>0</v>
      </c>
      <c r="D6" s="27">
        <v>0</v>
      </c>
      <c r="G6" s="3"/>
      <c r="H6" s="3"/>
      <c r="I6" s="3"/>
    </row>
    <row r="7" spans="2:9" ht="22.5" customHeight="1">
      <c r="B7" s="18" t="s">
        <v>43</v>
      </c>
      <c r="C7" s="27">
        <v>0</v>
      </c>
      <c r="D7" s="27">
        <v>0</v>
      </c>
      <c r="G7" s="3"/>
      <c r="H7" s="3"/>
      <c r="I7" s="3"/>
    </row>
    <row r="8" spans="2:9" ht="22.5" customHeight="1">
      <c r="B8" s="18" t="s">
        <v>9</v>
      </c>
      <c r="C8" s="27">
        <v>0</v>
      </c>
      <c r="D8" s="27">
        <v>0</v>
      </c>
      <c r="G8" s="3"/>
      <c r="H8" s="3"/>
      <c r="I8" s="3"/>
    </row>
    <row r="9" spans="2:4" ht="22.5" customHeight="1">
      <c r="B9" s="18" t="s">
        <v>74</v>
      </c>
      <c r="C9" s="27">
        <v>0</v>
      </c>
      <c r="D9" s="27">
        <v>0</v>
      </c>
    </row>
    <row r="10" spans="2:4" ht="22.5" customHeight="1">
      <c r="B10" s="18" t="s">
        <v>70</v>
      </c>
      <c r="C10" s="27">
        <v>0</v>
      </c>
      <c r="D10" s="27">
        <v>0</v>
      </c>
    </row>
    <row r="11" spans="2:4" ht="22.5" customHeight="1">
      <c r="B11" s="18" t="s">
        <v>60</v>
      </c>
      <c r="C11" s="27">
        <v>0</v>
      </c>
      <c r="D11" s="27">
        <v>0</v>
      </c>
    </row>
    <row r="12" spans="2:4" ht="22.5" customHeight="1">
      <c r="B12" s="18" t="s">
        <v>59</v>
      </c>
      <c r="C12" s="27">
        <v>0</v>
      </c>
      <c r="D12" s="27">
        <v>0</v>
      </c>
    </row>
    <row r="13" spans="2:4" ht="22.5" customHeight="1">
      <c r="B13" s="18" t="s">
        <v>58</v>
      </c>
      <c r="C13" s="27">
        <v>0</v>
      </c>
      <c r="D13" s="27">
        <v>0</v>
      </c>
    </row>
    <row r="14" spans="2:4" ht="22.5" customHeight="1">
      <c r="B14" s="37" t="s">
        <v>34</v>
      </c>
      <c r="C14" s="27">
        <v>0</v>
      </c>
      <c r="D14" s="27">
        <v>0</v>
      </c>
    </row>
    <row r="15" spans="2:4" ht="22.5" customHeight="1">
      <c r="B15" s="19" t="s">
        <v>16</v>
      </c>
      <c r="C15" s="28">
        <f>SUM(C4:C13)-C14</f>
        <v>13500</v>
      </c>
      <c r="D15" s="28">
        <f>SUM(D4:D13)-D14</f>
        <v>10658</v>
      </c>
    </row>
    <row r="16" spans="2:4" ht="22.5" customHeight="1">
      <c r="B16" s="13" t="s">
        <v>11</v>
      </c>
      <c r="C16" s="6"/>
      <c r="D16" s="6"/>
    </row>
    <row r="17" spans="2:4" ht="22.5" customHeight="1">
      <c r="B17" s="18" t="s">
        <v>66</v>
      </c>
      <c r="C17" s="27">
        <v>0</v>
      </c>
      <c r="D17" s="27">
        <v>0</v>
      </c>
    </row>
    <row r="18" spans="2:4" ht="22.5" customHeight="1">
      <c r="B18" s="18" t="s">
        <v>67</v>
      </c>
      <c r="C18" s="27">
        <v>0</v>
      </c>
      <c r="D18" s="27">
        <v>0</v>
      </c>
    </row>
    <row r="19" spans="2:4" ht="22.5" customHeight="1">
      <c r="B19" s="18" t="s">
        <v>68</v>
      </c>
      <c r="C19" s="27">
        <v>0</v>
      </c>
      <c r="D19" s="27">
        <v>0</v>
      </c>
    </row>
    <row r="20" spans="2:4" ht="22.5" customHeight="1">
      <c r="B20" s="18" t="s">
        <v>69</v>
      </c>
      <c r="C20" s="27">
        <v>0</v>
      </c>
      <c r="D20" s="27">
        <v>0</v>
      </c>
    </row>
    <row r="21" spans="2:4" ht="22.5" customHeight="1">
      <c r="B21" s="18" t="s">
        <v>65</v>
      </c>
      <c r="C21" s="27">
        <v>0</v>
      </c>
      <c r="D21" s="27">
        <v>0</v>
      </c>
    </row>
    <row r="22" spans="2:4" ht="22.5" customHeight="1">
      <c r="B22" s="18" t="s">
        <v>64</v>
      </c>
      <c r="C22" s="27">
        <v>0</v>
      </c>
      <c r="D22" s="27">
        <v>0</v>
      </c>
    </row>
    <row r="23" spans="2:4" ht="22.5" customHeight="1">
      <c r="B23" s="18" t="s">
        <v>63</v>
      </c>
      <c r="C23" s="27">
        <v>0</v>
      </c>
      <c r="D23" s="27">
        <v>0</v>
      </c>
    </row>
    <row r="24" spans="2:4" ht="22.5" customHeight="1">
      <c r="B24" s="18" t="s">
        <v>62</v>
      </c>
      <c r="C24" s="27">
        <v>0</v>
      </c>
      <c r="D24" s="27">
        <v>0</v>
      </c>
    </row>
    <row r="25" spans="2:4" ht="22.5" customHeight="1">
      <c r="B25" s="37" t="s">
        <v>35</v>
      </c>
      <c r="C25" s="38">
        <v>0</v>
      </c>
      <c r="D25" s="38">
        <v>0</v>
      </c>
    </row>
    <row r="26" spans="2:4" ht="22.5" customHeight="1">
      <c r="B26" s="20" t="s">
        <v>12</v>
      </c>
      <c r="C26" s="29">
        <f>SUM(C17:C24)-C25</f>
        <v>0</v>
      </c>
      <c r="D26" s="29">
        <f>SUM(D17:D24)-D25</f>
        <v>0</v>
      </c>
    </row>
    <row r="27" spans="2:4" ht="22.5" customHeight="1">
      <c r="B27" s="13" t="s">
        <v>13</v>
      </c>
      <c r="C27" s="6"/>
      <c r="D27" s="6"/>
    </row>
    <row r="28" spans="2:4" ht="22.5" customHeight="1">
      <c r="B28" s="18" t="s">
        <v>51</v>
      </c>
      <c r="C28" s="27">
        <v>0</v>
      </c>
      <c r="D28" s="27">
        <v>0</v>
      </c>
    </row>
    <row r="29" spans="2:4" ht="22.5" customHeight="1">
      <c r="B29" s="18" t="s">
        <v>54</v>
      </c>
      <c r="C29" s="27">
        <v>0</v>
      </c>
      <c r="D29" s="27">
        <v>0</v>
      </c>
    </row>
    <row r="30" spans="2:4" ht="22.5" customHeight="1">
      <c r="B30" s="18" t="s">
        <v>53</v>
      </c>
      <c r="C30" s="27">
        <v>0</v>
      </c>
      <c r="D30" s="27">
        <v>0</v>
      </c>
    </row>
    <row r="31" spans="2:4" ht="22.5" customHeight="1">
      <c r="B31" s="18" t="s">
        <v>52</v>
      </c>
      <c r="C31" s="27">
        <v>0</v>
      </c>
      <c r="D31" s="27">
        <v>0</v>
      </c>
    </row>
    <row r="32" spans="2:4" ht="22.5" customHeight="1">
      <c r="B32" s="18" t="s">
        <v>73</v>
      </c>
      <c r="C32" s="27">
        <v>0</v>
      </c>
      <c r="D32" s="27">
        <v>0</v>
      </c>
    </row>
    <row r="33" spans="2:4" ht="22.5" customHeight="1">
      <c r="B33" s="18" t="s">
        <v>61</v>
      </c>
      <c r="C33" s="33"/>
      <c r="D33" s="27">
        <v>0</v>
      </c>
    </row>
    <row r="34" spans="2:4" ht="22.5" customHeight="1">
      <c r="B34" s="21" t="s">
        <v>14</v>
      </c>
      <c r="C34" s="29">
        <f>SUM(C28:C32)</f>
        <v>0</v>
      </c>
      <c r="D34" s="29">
        <f>SUM(D28:D33)</f>
        <v>0</v>
      </c>
    </row>
    <row r="35" spans="2:4" ht="22.5" customHeight="1">
      <c r="B35" s="22" t="s">
        <v>15</v>
      </c>
      <c r="C35" s="30">
        <f>+C34+C26</f>
        <v>0</v>
      </c>
      <c r="D35" s="30">
        <f>+D34+D26</f>
        <v>0</v>
      </c>
    </row>
    <row r="36" spans="2:4" ht="36.75" customHeight="1">
      <c r="B36" s="23" t="s">
        <v>56</v>
      </c>
      <c r="C36" s="31">
        <f>+C35+C15</f>
        <v>13500</v>
      </c>
      <c r="D36" s="31">
        <f>+D35+D15</f>
        <v>10658</v>
      </c>
    </row>
    <row r="37" spans="2:4" ht="6.75" customHeight="1" thickBot="1">
      <c r="B37" s="15"/>
      <c r="C37" s="11"/>
      <c r="D37" s="11"/>
    </row>
    <row r="38" spans="2:4" ht="36.75" customHeight="1" thickBot="1">
      <c r="B38" s="24" t="s">
        <v>57</v>
      </c>
      <c r="C38" s="32">
        <f>+C36-C34</f>
        <v>13500</v>
      </c>
      <c r="D38" s="56">
        <f>+D36-D34</f>
        <v>10658</v>
      </c>
    </row>
    <row r="39" spans="2:4" ht="48.75" customHeight="1">
      <c r="B39" s="42" t="s">
        <v>71</v>
      </c>
      <c r="C39" s="35"/>
      <c r="D39" s="36">
        <f>IF(D38&gt;D45,"Attenzione, importo non adeguato!","")</f>
      </c>
    </row>
    <row r="40" spans="2:4" ht="25.5" customHeight="1" thickBot="1">
      <c r="B40" s="43" t="s">
        <v>31</v>
      </c>
      <c r="C40" s="5"/>
      <c r="D40" s="5"/>
    </row>
    <row r="41" spans="2:4" ht="27" customHeight="1">
      <c r="B41" s="44" t="s">
        <v>75</v>
      </c>
      <c r="C41" s="58">
        <v>9</v>
      </c>
      <c r="D41" s="59">
        <v>8</v>
      </c>
    </row>
    <row r="42" spans="2:4" ht="27" customHeight="1" thickBot="1">
      <c r="B42" s="44" t="s">
        <v>76</v>
      </c>
      <c r="C42" s="60">
        <v>10</v>
      </c>
      <c r="D42" s="61">
        <v>7</v>
      </c>
    </row>
    <row r="43" spans="2:5" ht="27" customHeight="1" thickTop="1">
      <c r="B43" s="45" t="s">
        <v>10</v>
      </c>
      <c r="C43" s="49">
        <f>ROUND((C41+C42)/2,2)</f>
        <v>9.5</v>
      </c>
      <c r="D43" s="50">
        <f>ROUND((D41+D42)/2,2)</f>
        <v>7.5</v>
      </c>
      <c r="E43" s="14"/>
    </row>
    <row r="44" spans="2:4" ht="27" customHeight="1" thickBot="1">
      <c r="B44" s="45" t="s">
        <v>7</v>
      </c>
      <c r="C44" s="57"/>
      <c r="D44" s="51">
        <f>IF($C$43=0,0,ROUND(IF((D43-$C$43)/$C$43&lt;0,-(D43-$C$43)/$C$43,0),4))</f>
        <v>0.2105</v>
      </c>
    </row>
    <row r="45" spans="2:4" ht="36.75" customHeight="1" thickBot="1">
      <c r="B45" s="25"/>
      <c r="C45" s="41" t="s">
        <v>8</v>
      </c>
      <c r="D45" s="55">
        <f>ROUND($C$38*(1-D44),0)</f>
        <v>10658</v>
      </c>
    </row>
    <row r="46" spans="2:4" ht="27" customHeight="1" thickBot="1">
      <c r="B46" s="12"/>
      <c r="C46" s="10"/>
      <c r="D46" s="11"/>
    </row>
    <row r="47" spans="2:4" ht="36.75" customHeight="1" thickBot="1">
      <c r="B47" s="69" t="s">
        <v>19</v>
      </c>
      <c r="C47" s="69"/>
      <c r="D47" s="52">
        <f>IF((D38-D45)&gt;0,D38-D45,0)</f>
        <v>0</v>
      </c>
    </row>
    <row r="48" spans="2:4" ht="25.5" customHeight="1">
      <c r="B48" s="12"/>
      <c r="C48" s="26" t="s">
        <v>17</v>
      </c>
      <c r="D48" s="53">
        <f>IF(D38-$C$38&gt;0,D38-$C$38,0)</f>
        <v>0</v>
      </c>
    </row>
    <row r="49" spans="2:4" ht="25.5" customHeight="1">
      <c r="B49" s="12"/>
      <c r="C49" s="26" t="s">
        <v>18</v>
      </c>
      <c r="D49" s="54">
        <f>IF(D38-D45&gt;0,D38-D45-D48,0)</f>
        <v>0</v>
      </c>
    </row>
    <row r="50" spans="2:4" ht="26.25" customHeight="1">
      <c r="B50" s="4"/>
      <c r="C50" s="8"/>
      <c r="D50" s="8"/>
    </row>
    <row r="51" spans="1:4" ht="17.25" customHeight="1">
      <c r="A51" s="46" t="s">
        <v>20</v>
      </c>
      <c r="B51" s="65" t="s">
        <v>24</v>
      </c>
      <c r="C51" s="8"/>
      <c r="D51" s="8"/>
    </row>
    <row r="52" spans="1:4" ht="17.25" customHeight="1">
      <c r="A52" s="46" t="s">
        <v>21</v>
      </c>
      <c r="B52" s="65" t="s">
        <v>80</v>
      </c>
      <c r="C52" s="8"/>
      <c r="D52" s="8"/>
    </row>
    <row r="53" spans="1:4" ht="17.25" customHeight="1">
      <c r="A53" s="46" t="s">
        <v>22</v>
      </c>
      <c r="B53" s="66" t="s">
        <v>46</v>
      </c>
      <c r="C53" s="39"/>
      <c r="D53" s="39"/>
    </row>
    <row r="54" spans="1:4" ht="17.25" customHeight="1">
      <c r="A54" s="46" t="s">
        <v>23</v>
      </c>
      <c r="B54" s="66" t="s">
        <v>45</v>
      </c>
      <c r="C54" s="39"/>
      <c r="D54" s="39"/>
    </row>
    <row r="55" spans="1:4" ht="17.25" customHeight="1">
      <c r="A55" s="46" t="s">
        <v>48</v>
      </c>
      <c r="B55" s="66" t="s">
        <v>72</v>
      </c>
      <c r="C55" s="39"/>
      <c r="D55" s="39"/>
    </row>
    <row r="56" spans="1:4" ht="24" customHeight="1">
      <c r="A56" s="68" t="s">
        <v>49</v>
      </c>
      <c r="B56" s="71" t="s">
        <v>79</v>
      </c>
      <c r="C56" s="71"/>
      <c r="D56" s="71"/>
    </row>
    <row r="57" spans="1:4" ht="17.25" customHeight="1">
      <c r="A57" s="46" t="s">
        <v>55</v>
      </c>
      <c r="B57" s="67" t="s">
        <v>25</v>
      </c>
      <c r="C57" s="40"/>
      <c r="D57" s="40"/>
    </row>
    <row r="58" spans="1:2" ht="19.5" customHeight="1">
      <c r="A58" s="46" t="s">
        <v>77</v>
      </c>
      <c r="B58" s="67" t="s">
        <v>78</v>
      </c>
    </row>
  </sheetData>
  <sheetProtection/>
  <mergeCells count="3">
    <mergeCell ref="B47:C47"/>
    <mergeCell ref="B1:D1"/>
    <mergeCell ref="B56:D56"/>
  </mergeCells>
  <printOptions horizontalCentered="1"/>
  <pageMargins left="0.25" right="0.25" top="0.75" bottom="0.75" header="0.3" footer="0.3"/>
  <pageSetup fitToHeight="1" fitToWidth="1" horizontalDpi="600" verticalDpi="600" orientation="portrait" paperSize="9" scale="54" r:id="rId1"/>
  <rowBreaks count="1" manualBreakCount="1">
    <brk id="37" max="255" man="1"/>
  </rowBreaks>
</worksheet>
</file>

<file path=xl/worksheets/sheet3.xml><?xml version="1.0" encoding="utf-8"?>
<worksheet xmlns="http://schemas.openxmlformats.org/spreadsheetml/2006/main" xmlns:r="http://schemas.openxmlformats.org/officeDocument/2006/relationships">
  <sheetPr>
    <tabColor rgb="FF00B0F0"/>
    <pageSetUpPr fitToPage="1"/>
  </sheetPr>
  <dimension ref="B1:O27"/>
  <sheetViews>
    <sheetView showGridLines="0" zoomScale="75" zoomScaleNormal="75" zoomScalePageLayoutView="0" workbookViewId="0" topLeftCell="B1">
      <pane ySplit="2" topLeftCell="A18" activePane="bottomLeft" state="frozen"/>
      <selection pane="topLeft" activeCell="A1" sqref="A1"/>
      <selection pane="bottomLeft" activeCell="B2" sqref="B1:G16384"/>
    </sheetView>
  </sheetViews>
  <sheetFormatPr defaultColWidth="9.140625" defaultRowHeight="15"/>
  <cols>
    <col min="1" max="1" width="3.7109375" style="1" customWidth="1"/>
    <col min="2" max="2" width="98.8515625" style="2" customWidth="1"/>
    <col min="3" max="7" width="15.8515625" style="9" customWidth="1"/>
    <col min="8" max="8" width="9.140625" style="1" customWidth="1"/>
    <col min="9" max="9" width="10.57421875" style="1" bestFit="1" customWidth="1"/>
    <col min="10" max="10" width="9.140625" style="1" customWidth="1"/>
    <col min="11" max="11" width="12.00390625" style="1" bestFit="1" customWidth="1"/>
    <col min="12" max="16384" width="9.140625" style="1" customWidth="1"/>
  </cols>
  <sheetData>
    <row r="1" spans="2:7" ht="44.25" customHeight="1">
      <c r="B1" s="70" t="s">
        <v>26</v>
      </c>
      <c r="C1" s="70"/>
      <c r="D1" s="70"/>
      <c r="E1" s="70"/>
      <c r="F1" s="70"/>
      <c r="G1" s="70"/>
    </row>
    <row r="2" spans="2:7" ht="33.75" customHeight="1">
      <c r="B2" s="16" t="s">
        <v>0</v>
      </c>
      <c r="C2" s="17">
        <v>2010</v>
      </c>
      <c r="D2" s="17">
        <v>2011</v>
      </c>
      <c r="E2" s="17">
        <v>2012</v>
      </c>
      <c r="F2" s="17">
        <v>2013</v>
      </c>
      <c r="G2" s="17">
        <v>2014</v>
      </c>
    </row>
    <row r="3" spans="2:7" ht="23.25" customHeight="1">
      <c r="B3" s="13"/>
      <c r="C3" s="6"/>
      <c r="D3" s="7"/>
      <c r="E3" s="7"/>
      <c r="F3" s="7"/>
      <c r="G3" s="7"/>
    </row>
    <row r="4" spans="2:7" ht="22.5" customHeight="1">
      <c r="B4" s="18" t="s">
        <v>1</v>
      </c>
      <c r="C4" s="27">
        <v>0</v>
      </c>
      <c r="D4" s="27">
        <v>0</v>
      </c>
      <c r="E4" s="27">
        <v>0</v>
      </c>
      <c r="F4" s="27">
        <v>0</v>
      </c>
      <c r="G4" s="27">
        <f>622.8+549.6+549.6+622.8+622.8+471.72+388.8</f>
        <v>3828.120000000001</v>
      </c>
    </row>
    <row r="5" spans="2:15" ht="22.5" customHeight="1">
      <c r="B5" s="18" t="s">
        <v>2</v>
      </c>
      <c r="C5" s="27">
        <v>0</v>
      </c>
      <c r="D5" s="27">
        <v>0</v>
      </c>
      <c r="E5" s="27">
        <v>0</v>
      </c>
      <c r="F5" s="27">
        <v>0</v>
      </c>
      <c r="G5" s="27">
        <f>609.51+537.96</f>
        <v>1147.47</v>
      </c>
      <c r="L5" s="3"/>
      <c r="M5" s="3"/>
      <c r="N5" s="3"/>
      <c r="O5" s="3"/>
    </row>
    <row r="6" spans="2:14" ht="22.5" customHeight="1">
      <c r="B6" s="18" t="s">
        <v>3</v>
      </c>
      <c r="C6" s="27">
        <v>0</v>
      </c>
      <c r="D6" s="27">
        <v>0</v>
      </c>
      <c r="E6" s="27">
        <v>0</v>
      </c>
      <c r="F6" s="27">
        <v>0</v>
      </c>
      <c r="G6" s="27">
        <v>0</v>
      </c>
      <c r="L6" s="3"/>
      <c r="M6" s="3"/>
      <c r="N6" s="3"/>
    </row>
    <row r="7" spans="2:7" ht="22.5" customHeight="1">
      <c r="B7" s="18" t="s">
        <v>37</v>
      </c>
      <c r="C7" s="27">
        <v>0</v>
      </c>
      <c r="D7" s="27">
        <v>0</v>
      </c>
      <c r="E7" s="27">
        <v>0</v>
      </c>
      <c r="F7" s="27">
        <v>0</v>
      </c>
      <c r="G7" s="27">
        <v>0</v>
      </c>
    </row>
    <row r="8" spans="2:7" ht="22.5" customHeight="1">
      <c r="B8" s="18" t="s">
        <v>38</v>
      </c>
      <c r="C8" s="27">
        <v>0</v>
      </c>
      <c r="D8" s="27">
        <v>0</v>
      </c>
      <c r="E8" s="27">
        <v>0</v>
      </c>
      <c r="F8" s="27">
        <v>0</v>
      </c>
      <c r="G8" s="27"/>
    </row>
    <row r="9" spans="2:7" ht="22.5" customHeight="1">
      <c r="B9" s="18" t="s">
        <v>4</v>
      </c>
      <c r="C9" s="27">
        <v>0</v>
      </c>
      <c r="D9" s="27">
        <v>0</v>
      </c>
      <c r="E9" s="27">
        <v>0</v>
      </c>
      <c r="F9" s="27">
        <v>0</v>
      </c>
      <c r="G9" s="27">
        <v>0</v>
      </c>
    </row>
    <row r="10" spans="2:7" ht="22.5" customHeight="1">
      <c r="B10" s="20" t="s">
        <v>29</v>
      </c>
      <c r="C10" s="29">
        <f>SUM(C4:C9)</f>
        <v>0</v>
      </c>
      <c r="D10" s="29">
        <f>SUM(D4:D9)</f>
        <v>0</v>
      </c>
      <c r="E10" s="29">
        <f>SUM(E4:E9)</f>
        <v>0</v>
      </c>
      <c r="F10" s="29">
        <f>SUM(F4:F9)</f>
        <v>0</v>
      </c>
      <c r="G10" s="29">
        <f>SUM(G4:G9)</f>
        <v>4975.590000000001</v>
      </c>
    </row>
    <row r="11" spans="2:7" ht="22.5" customHeight="1">
      <c r="B11" s="18" t="s">
        <v>36</v>
      </c>
      <c r="C11" s="27">
        <v>0</v>
      </c>
      <c r="D11" s="27">
        <v>0</v>
      </c>
      <c r="E11" s="27">
        <v>0</v>
      </c>
      <c r="F11" s="27">
        <v>0</v>
      </c>
      <c r="G11" s="27">
        <v>0</v>
      </c>
    </row>
    <row r="12" spans="2:7" ht="22.5" customHeight="1">
      <c r="B12" s="18" t="s">
        <v>3</v>
      </c>
      <c r="C12" s="27">
        <v>0</v>
      </c>
      <c r="D12" s="27">
        <v>0</v>
      </c>
      <c r="E12" s="27">
        <v>0</v>
      </c>
      <c r="F12" s="27">
        <v>0</v>
      </c>
      <c r="G12" s="27">
        <v>0</v>
      </c>
    </row>
    <row r="13" spans="2:7" ht="22.5" customHeight="1">
      <c r="B13" s="18" t="s">
        <v>37</v>
      </c>
      <c r="C13" s="27">
        <v>0</v>
      </c>
      <c r="D13" s="27">
        <v>0</v>
      </c>
      <c r="E13" s="27">
        <v>0</v>
      </c>
      <c r="F13" s="27">
        <v>0</v>
      </c>
      <c r="G13" s="27">
        <v>0</v>
      </c>
    </row>
    <row r="14" spans="2:7" ht="22.5" customHeight="1">
      <c r="B14" s="18" t="s">
        <v>38</v>
      </c>
      <c r="C14" s="27">
        <v>0</v>
      </c>
      <c r="D14" s="27">
        <v>0</v>
      </c>
      <c r="E14" s="27">
        <v>0</v>
      </c>
      <c r="F14" s="27">
        <v>0</v>
      </c>
      <c r="G14" s="27">
        <v>0</v>
      </c>
    </row>
    <row r="15" spans="2:7" ht="22.5" customHeight="1">
      <c r="B15" s="18" t="s">
        <v>39</v>
      </c>
      <c r="C15" s="27">
        <v>0</v>
      </c>
      <c r="D15" s="27">
        <v>0</v>
      </c>
      <c r="E15" s="27">
        <v>0</v>
      </c>
      <c r="F15" s="27">
        <v>0</v>
      </c>
      <c r="G15" s="27">
        <v>0</v>
      </c>
    </row>
    <row r="16" spans="2:7" ht="22.5" customHeight="1">
      <c r="B16" s="18" t="s">
        <v>40</v>
      </c>
      <c r="C16" s="27">
        <v>0</v>
      </c>
      <c r="D16" s="27">
        <v>0</v>
      </c>
      <c r="E16" s="27">
        <v>0</v>
      </c>
      <c r="F16" s="27">
        <v>0</v>
      </c>
      <c r="G16" s="27">
        <v>0</v>
      </c>
    </row>
    <row r="17" spans="2:7" ht="22.5" customHeight="1">
      <c r="B17" s="18" t="s">
        <v>4</v>
      </c>
      <c r="C17" s="27">
        <v>0</v>
      </c>
      <c r="D17" s="27">
        <v>0</v>
      </c>
      <c r="E17" s="27">
        <v>0</v>
      </c>
      <c r="F17" s="27">
        <v>0</v>
      </c>
      <c r="G17" s="27">
        <v>0</v>
      </c>
    </row>
    <row r="18" spans="2:7" ht="22.5" customHeight="1">
      <c r="B18" s="20" t="s">
        <v>28</v>
      </c>
      <c r="C18" s="29">
        <f>SUM(C11:C17)</f>
        <v>0</v>
      </c>
      <c r="D18" s="29">
        <f>SUM(D11:D17)</f>
        <v>0</v>
      </c>
      <c r="E18" s="29">
        <f>SUM(E11:E17)</f>
        <v>0</v>
      </c>
      <c r="F18" s="29">
        <f>SUM(F11:F17)</f>
        <v>0</v>
      </c>
      <c r="G18" s="29">
        <f>SUM(G11:G17)</f>
        <v>0</v>
      </c>
    </row>
    <row r="19" spans="2:7" ht="22.5" customHeight="1">
      <c r="B19" s="18" t="s">
        <v>5</v>
      </c>
      <c r="C19" s="27">
        <v>0</v>
      </c>
      <c r="D19" s="27">
        <v>0</v>
      </c>
      <c r="E19" s="27">
        <v>0</v>
      </c>
      <c r="F19" s="27">
        <v>0</v>
      </c>
      <c r="G19" s="27">
        <v>0</v>
      </c>
    </row>
    <row r="20" spans="2:7" ht="22.5" customHeight="1">
      <c r="B20" s="18" t="s">
        <v>44</v>
      </c>
      <c r="C20" s="27">
        <v>0</v>
      </c>
      <c r="D20" s="27">
        <v>0</v>
      </c>
      <c r="E20" s="27">
        <v>0</v>
      </c>
      <c r="F20" s="27">
        <v>0</v>
      </c>
      <c r="G20" s="27">
        <v>0</v>
      </c>
    </row>
    <row r="21" spans="2:7" ht="22.5" customHeight="1">
      <c r="B21" s="20" t="s">
        <v>30</v>
      </c>
      <c r="C21" s="29">
        <f>SUM(C19:C20)</f>
        <v>0</v>
      </c>
      <c r="D21" s="29">
        <f>SUM(D19:D20)</f>
        <v>0</v>
      </c>
      <c r="E21" s="29">
        <f>SUM(E19:E20)</f>
        <v>0</v>
      </c>
      <c r="F21" s="29">
        <f>SUM(F19:F20)</f>
        <v>0</v>
      </c>
      <c r="G21" s="29">
        <f>SUM(G19:G20)</f>
        <v>0</v>
      </c>
    </row>
    <row r="22" spans="2:7" ht="36.75" customHeight="1">
      <c r="B22" s="63" t="s">
        <v>27</v>
      </c>
      <c r="C22" s="62">
        <f>+C10+C18+C21</f>
        <v>0</v>
      </c>
      <c r="D22" s="62">
        <f>+D10+D18+D21</f>
        <v>0</v>
      </c>
      <c r="E22" s="62">
        <f>+E10+E18+E21</f>
        <v>0</v>
      </c>
      <c r="F22" s="62">
        <f>+F10+F18+F21</f>
        <v>0</v>
      </c>
      <c r="G22" s="62">
        <f>+G10+G18+G21</f>
        <v>4975.590000000001</v>
      </c>
    </row>
    <row r="23" spans="2:7" ht="54" customHeight="1" thickBot="1">
      <c r="B23" s="15"/>
      <c r="C23" s="11"/>
      <c r="D23" s="11"/>
      <c r="E23" s="11"/>
      <c r="F23" s="11"/>
      <c r="G23" s="11"/>
    </row>
    <row r="24" spans="2:7" ht="30.75" customHeight="1" thickBot="1">
      <c r="B24" s="48" t="s">
        <v>32</v>
      </c>
      <c r="C24" s="64">
        <f>+Costituzione!C36-C22</f>
        <v>13500</v>
      </c>
      <c r="D24" s="64" t="e">
        <f>+Costituzione!#REF!-D22</f>
        <v>#REF!</v>
      </c>
      <c r="E24" s="64" t="e">
        <f>+Costituzione!#REF!-E22</f>
        <v>#REF!</v>
      </c>
      <c r="F24" s="64" t="e">
        <f>+Costituzione!#REF!-F22</f>
        <v>#REF!</v>
      </c>
      <c r="G24" s="64">
        <f>+Costituzione!D36-G22</f>
        <v>5682.409999999999</v>
      </c>
    </row>
    <row r="25" spans="2:7" ht="56.25" customHeight="1" thickBot="1">
      <c r="B25" s="47"/>
      <c r="C25" s="34">
        <f>IF(C24&lt;0,"Attenzione, utilizzi superiori a risorse!","")</f>
      </c>
      <c r="D25" s="34" t="e">
        <f>IF(D24&lt;0,"Attenzione, utilizzi superiori a risorse!","")</f>
        <v>#REF!</v>
      </c>
      <c r="E25" s="34" t="e">
        <f>IF(E24&lt;0,"Attenzione, utilizzi superiori a risorse!","")</f>
        <v>#REF!</v>
      </c>
      <c r="F25" s="34" t="e">
        <f>IF(F24&lt;0,"Attenzione, utilizzi superiori a risorse!","")</f>
        <v>#REF!</v>
      </c>
      <c r="G25" s="34">
        <f>IF(G24&lt;0,"Attenzione, utilizzi superiori a risorse!","")</f>
      </c>
    </row>
    <row r="26" spans="2:7" ht="30.75" customHeight="1" thickBot="1">
      <c r="B26" s="48" t="s">
        <v>33</v>
      </c>
      <c r="C26" s="64">
        <f>Costituzione!C15-(SUM(C4:C6)+SUM(C11:C12)+C20)</f>
        <v>13500</v>
      </c>
      <c r="D26" s="64" t="e">
        <f>Costituzione!#REF!-(SUM(D4:D6)+SUM(D11:D12)+D20)</f>
        <v>#REF!</v>
      </c>
      <c r="E26" s="64" t="e">
        <f>Costituzione!#REF!-(SUM(E4:E6)+SUM(E11:E12)+E20)</f>
        <v>#REF!</v>
      </c>
      <c r="F26" s="64" t="e">
        <f>Costituzione!#REF!-(SUM(F4:F6)+SUM(F11:F12)+F20)</f>
        <v>#REF!</v>
      </c>
      <c r="G26" s="64">
        <f>Costituzione!D15-(SUM(G4:G6)+SUM(G11:G12)+G20)</f>
        <v>5682.409999999999</v>
      </c>
    </row>
    <row r="27" spans="3:7" ht="63.75" customHeight="1">
      <c r="C27" s="36">
        <f>IF(C26&lt;0,"Attenzione, utilizzi stabili superiori a risorse stabili!","")</f>
      </c>
      <c r="D27" s="36" t="e">
        <f>IF(D26&lt;0,"Attenzione, utilizzi stabili superiori a risorse stabili!","")</f>
        <v>#REF!</v>
      </c>
      <c r="E27" s="36" t="e">
        <f>IF(E26&lt;0,"Attenzione, utilizzi stabili superiori a risorse stabili!","")</f>
        <v>#REF!</v>
      </c>
      <c r="F27" s="36" t="e">
        <f>IF(F26&lt;0,"Attenzione, utilizzi stabili superiori a risorse stabili!","")</f>
        <v>#REF!</v>
      </c>
      <c r="G27" s="36">
        <f>IF(G26&lt;0,"Attenzione, utilizzi stabili superiori a risorse stabili!","")</f>
      </c>
    </row>
  </sheetData>
  <sheetProtection sheet="1" objects="1" scenarios="1"/>
  <mergeCells count="1">
    <mergeCell ref="B1:G1"/>
  </mergeCells>
  <conditionalFormatting sqref="C24:G24">
    <cfRule type="cellIs" priority="18" dxfId="3" operator="lessThan">
      <formula>0</formula>
    </cfRule>
  </conditionalFormatting>
  <conditionalFormatting sqref="C26:G26">
    <cfRule type="cellIs" priority="1" dxfId="3" operator="lessThan">
      <formula>0</formula>
    </cfRule>
  </conditionalFormatting>
  <printOptions horizontalCentered="1"/>
  <pageMargins left="0.3937007874015748" right="0.3937007874015748" top="0.3937007874015748" bottom="0.3937007874015748" header="0.3937007874015748" footer="0.3937007874015748"/>
  <pageSetup fitToHeight="1" fitToWidth="1" horizontalDpi="600" verticalDpi="600" orientation="landscape" paperSize="9" scale="77" r:id="rId1"/>
  <rowBreaks count="1" manualBreakCount="1">
    <brk id="23" max="255" man="1"/>
  </rowBreaks>
</worksheet>
</file>

<file path=xl/worksheets/sheet4.xml><?xml version="1.0" encoding="utf-8"?>
<worksheet xmlns="http://schemas.openxmlformats.org/spreadsheetml/2006/main" xmlns:r="http://schemas.openxmlformats.org/officeDocument/2006/relationships">
  <dimension ref="A1:F25"/>
  <sheetViews>
    <sheetView tabSelected="1" zoomScalePageLayoutView="0" workbookViewId="0" topLeftCell="A1">
      <selection activeCell="B22" sqref="B22"/>
    </sheetView>
  </sheetViews>
  <sheetFormatPr defaultColWidth="9.140625" defaultRowHeight="15"/>
  <cols>
    <col min="1" max="1" width="98.8515625" style="2" customWidth="1"/>
    <col min="2" max="6" width="15.8515625" style="9" customWidth="1"/>
  </cols>
  <sheetData>
    <row r="1" spans="1:6" ht="18">
      <c r="A1" s="72" t="s">
        <v>26</v>
      </c>
      <c r="B1" s="72"/>
      <c r="C1" s="72"/>
      <c r="D1" s="72"/>
      <c r="E1" s="72"/>
      <c r="F1" s="72"/>
    </row>
    <row r="2" spans="1:6" ht="15">
      <c r="A2" s="16" t="s">
        <v>0</v>
      </c>
      <c r="B2" s="17">
        <v>2015</v>
      </c>
      <c r="C2"/>
      <c r="D2"/>
      <c r="E2"/>
      <c r="F2"/>
    </row>
    <row r="3" spans="1:6" ht="15">
      <c r="A3" s="13"/>
      <c r="B3" s="7"/>
      <c r="C3"/>
      <c r="D3"/>
      <c r="E3"/>
      <c r="F3"/>
    </row>
    <row r="4" spans="1:6" ht="15">
      <c r="A4" s="18" t="s">
        <v>1</v>
      </c>
      <c r="B4" s="27">
        <f>622.8+549.6+549.6+622.8+622.8+471.72+388.8</f>
        <v>3828.120000000001</v>
      </c>
      <c r="C4"/>
      <c r="D4"/>
      <c r="E4"/>
      <c r="F4"/>
    </row>
    <row r="5" spans="1:6" ht="15">
      <c r="A5" s="18" t="s">
        <v>2</v>
      </c>
      <c r="B5" s="27">
        <f>609.51+537.96</f>
        <v>1147.47</v>
      </c>
      <c r="C5"/>
      <c r="D5"/>
      <c r="E5"/>
      <c r="F5"/>
    </row>
    <row r="6" spans="1:6" ht="15">
      <c r="A6" s="18" t="s">
        <v>38</v>
      </c>
      <c r="B6" s="27"/>
      <c r="C6"/>
      <c r="D6"/>
      <c r="E6"/>
      <c r="F6"/>
    </row>
    <row r="7" spans="1:6" ht="15">
      <c r="A7" s="18" t="s">
        <v>4</v>
      </c>
      <c r="B7" s="27">
        <v>0</v>
      </c>
      <c r="C7"/>
      <c r="D7"/>
      <c r="E7"/>
      <c r="F7"/>
    </row>
    <row r="8" spans="1:6" ht="15">
      <c r="A8" s="20" t="s">
        <v>29</v>
      </c>
      <c r="B8" s="29">
        <f>SUM(B4:B7)</f>
        <v>4975.590000000001</v>
      </c>
      <c r="C8"/>
      <c r="D8"/>
      <c r="E8"/>
      <c r="F8"/>
    </row>
    <row r="9" spans="1:6" ht="15">
      <c r="A9" s="18" t="s">
        <v>36</v>
      </c>
      <c r="B9" s="27">
        <v>0</v>
      </c>
      <c r="C9"/>
      <c r="D9"/>
      <c r="E9"/>
      <c r="F9"/>
    </row>
    <row r="10" spans="1:6" ht="15">
      <c r="A10" s="18" t="s">
        <v>3</v>
      </c>
      <c r="B10" s="27">
        <v>0</v>
      </c>
      <c r="C10"/>
      <c r="D10"/>
      <c r="E10"/>
      <c r="F10"/>
    </row>
    <row r="11" spans="1:6" ht="15">
      <c r="A11" s="18" t="s">
        <v>37</v>
      </c>
      <c r="B11" s="27">
        <v>0</v>
      </c>
      <c r="C11"/>
      <c r="D11"/>
      <c r="E11"/>
      <c r="F11"/>
    </row>
    <row r="12" spans="1:6" ht="15">
      <c r="A12" s="18" t="s">
        <v>38</v>
      </c>
      <c r="B12" s="27">
        <f>360+1110</f>
        <v>1470</v>
      </c>
      <c r="C12"/>
      <c r="D12"/>
      <c r="E12"/>
      <c r="F12"/>
    </row>
    <row r="13" spans="1:6" ht="15">
      <c r="A13" s="18" t="s">
        <v>39</v>
      </c>
      <c r="B13" s="27">
        <v>0</v>
      </c>
      <c r="C13"/>
      <c r="D13"/>
      <c r="E13"/>
      <c r="F13"/>
    </row>
    <row r="14" spans="1:6" ht="15">
      <c r="A14" s="18" t="s">
        <v>40</v>
      </c>
      <c r="B14" s="27">
        <v>0</v>
      </c>
      <c r="C14"/>
      <c r="D14"/>
      <c r="E14"/>
      <c r="F14"/>
    </row>
    <row r="15" spans="1:6" ht="15">
      <c r="A15" s="18" t="s">
        <v>4</v>
      </c>
      <c r="B15" s="27">
        <v>0</v>
      </c>
      <c r="C15"/>
      <c r="D15"/>
      <c r="E15"/>
      <c r="F15"/>
    </row>
    <row r="16" spans="1:6" ht="15">
      <c r="A16" s="20" t="s">
        <v>28</v>
      </c>
      <c r="B16" s="29">
        <f>SUM(B9:B15)</f>
        <v>1470</v>
      </c>
      <c r="C16"/>
      <c r="D16"/>
      <c r="E16"/>
      <c r="F16"/>
    </row>
    <row r="17" spans="1:6" ht="15">
      <c r="A17" s="18" t="s">
        <v>5</v>
      </c>
      <c r="B17" s="27">
        <v>0</v>
      </c>
      <c r="C17"/>
      <c r="D17"/>
      <c r="E17"/>
      <c r="F17"/>
    </row>
    <row r="18" spans="1:6" ht="15">
      <c r="A18" s="18" t="s">
        <v>44</v>
      </c>
      <c r="B18" s="27">
        <v>0</v>
      </c>
      <c r="C18"/>
      <c r="D18"/>
      <c r="E18"/>
      <c r="F18"/>
    </row>
    <row r="19" spans="1:6" ht="15">
      <c r="A19" s="20" t="s">
        <v>30</v>
      </c>
      <c r="B19" s="29">
        <f>SUM(B17:B18)</f>
        <v>0</v>
      </c>
      <c r="C19"/>
      <c r="D19"/>
      <c r="E19"/>
      <c r="F19"/>
    </row>
    <row r="20" spans="1:6" ht="15">
      <c r="A20" s="63" t="s">
        <v>27</v>
      </c>
      <c r="B20" s="62">
        <f>+B8+B16+B19</f>
        <v>6445.590000000001</v>
      </c>
      <c r="C20"/>
      <c r="D20"/>
      <c r="E20"/>
      <c r="F20"/>
    </row>
    <row r="21" spans="1:6" ht="15.75" thickBot="1">
      <c r="A21" s="15"/>
      <c r="B21" s="11"/>
      <c r="C21"/>
      <c r="D21"/>
      <c r="E21"/>
      <c r="F21"/>
    </row>
    <row r="22" spans="1:6" ht="15.75" thickBot="1">
      <c r="A22" s="48" t="s">
        <v>32</v>
      </c>
      <c r="B22" s="64">
        <f>+Costituzione!D36-B20</f>
        <v>4212.409999999999</v>
      </c>
      <c r="C22"/>
      <c r="D22"/>
      <c r="E22"/>
      <c r="F22"/>
    </row>
    <row r="23" spans="1:6" ht="15.75" thickBot="1">
      <c r="A23" s="47"/>
      <c r="B23" s="34">
        <f>IF(B22&lt;0,"Attenzione, utilizzi superiori a risorse!","")</f>
      </c>
      <c r="C23"/>
      <c r="D23"/>
      <c r="E23"/>
      <c r="F23"/>
    </row>
    <row r="24" spans="1:6" ht="15.75" thickBot="1">
      <c r="A24" s="48" t="s">
        <v>33</v>
      </c>
      <c r="B24" s="64">
        <f>Costituzione!D15-(SUM(B4:B6)+SUM(B9:B10)+B18)</f>
        <v>5682.409999999999</v>
      </c>
      <c r="C24"/>
      <c r="D24"/>
      <c r="E24"/>
      <c r="F24"/>
    </row>
    <row r="25" spans="2:6" ht="15">
      <c r="B25" s="36">
        <f>IF(B24&lt;0,"Attenzione, utilizzi stabili superiori a risorse stabili!","")</f>
      </c>
      <c r="C25"/>
      <c r="D25"/>
      <c r="E25"/>
      <c r="F25"/>
    </row>
  </sheetData>
  <sheetProtection/>
  <mergeCells count="1">
    <mergeCell ref="A1:F1"/>
  </mergeCells>
  <conditionalFormatting sqref="B22 B24">
    <cfRule type="cellIs" priority="2" dxfId="3" operator="lessThan">
      <formula>0</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Pierluigi</dc:creator>
  <cp:keywords/>
  <dc:description/>
  <cp:lastModifiedBy>Marcello</cp:lastModifiedBy>
  <cp:lastPrinted>2016-11-24T12:04:54Z</cp:lastPrinted>
  <dcterms:created xsi:type="dcterms:W3CDTF">2012-12-19T21:39:06Z</dcterms:created>
  <dcterms:modified xsi:type="dcterms:W3CDTF">2016-11-24T12:05:09Z</dcterms:modified>
  <cp:category/>
  <cp:version/>
  <cp:contentType/>
  <cp:contentStatus/>
</cp:coreProperties>
</file>